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nt02220om\1課内共通\030文書\R2文書収受\001_照会回答\☆回答済み\389_0127〆210112【財政課】公営企業に係る経営比較分析表（令和元年度決算）の分析等について\回答\"/>
    </mc:Choice>
  </mc:AlternateContent>
  <workbookProtection workbookAlgorithmName="SHA-512" workbookHashValue="QrPLv9wJ2lmIL/sLfDyVA32stngTJQV5+FELQyu93y+2VS2PbWdE+XKkgEhvJV235s1X/cvr45WSTY6GWMAJmQ==" workbookSaltValue="4MhoU3+8onOJDJLe1W20sg==" workbookSpinCount="100000" lockStructure="1"/>
  <bookViews>
    <workbookView xWindow="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DK10" i="5"/>
  <c r="EY16" i="5"/>
  <c r="DK16" i="5"/>
  <c r="AZ16" i="5"/>
  <c r="FI10" i="5"/>
  <c r="DU10" i="5"/>
  <c r="BV10" i="5"/>
  <c r="EO16" i="5"/>
  <c r="BK10" i="5"/>
  <c r="CG17" i="5"/>
  <c r="AO17" i="5"/>
  <c r="EE16" i="5"/>
  <c r="BV16" i="5"/>
  <c r="EO10" i="5"/>
  <c r="DA10" i="5"/>
  <c r="AZ10" i="5"/>
  <c r="BK7" i="4"/>
  <c r="DA16" i="5"/>
  <c r="EY10" i="5"/>
  <c r="EC10" i="5"/>
  <c r="AM11" i="5"/>
  <c r="J10" i="5"/>
  <c r="BT10" i="5"/>
  <c r="DS10" i="5"/>
  <c r="FG10" i="5"/>
  <c r="AX16" i="5"/>
  <c r="DI16" i="5"/>
  <c r="EW16" i="5"/>
  <c r="BI16" i="5"/>
  <c r="DS16" i="5"/>
  <c r="BA7" i="4"/>
  <c r="L10" i="5"/>
  <c r="AX10" i="5"/>
  <c r="CY10" i="5"/>
  <c r="EM10" i="5"/>
  <c r="BT16" i="5"/>
  <c r="EC16" i="5"/>
  <c r="AM17" i="5"/>
  <c r="CE17" i="5"/>
  <c r="CE10" i="5"/>
  <c r="FG16" i="5"/>
  <c r="I10" i="5"/>
  <c r="BI10" i="5"/>
  <c r="DI10" i="5"/>
  <c r="EW10" i="5"/>
  <c r="CY16" i="5"/>
  <c r="FE16" i="5" l="1"/>
  <c r="DQ16" i="5"/>
  <c r="BG16" i="5"/>
  <c r="AK11" i="5"/>
  <c r="EA10" i="5"/>
  <c r="CC10" i="5"/>
  <c r="EK16" i="5"/>
  <c r="BG10" i="5"/>
  <c r="EU16" i="5"/>
  <c r="DG16" i="5"/>
  <c r="AV16" i="5"/>
  <c r="FE10" i="5"/>
  <c r="DQ10" i="5"/>
  <c r="BR10" i="5"/>
  <c r="CW16" i="5"/>
  <c r="EU10" i="5"/>
  <c r="CC17" i="5"/>
  <c r="AK17" i="5"/>
  <c r="EA16" i="5"/>
  <c r="BR16" i="5"/>
  <c r="EK10" i="5"/>
  <c r="CW10" i="5"/>
  <c r="AV10" i="5"/>
  <c r="AQ7" i="4"/>
  <c r="DG10" i="5"/>
  <c r="EV16" i="5"/>
  <c r="DH16" i="5"/>
  <c r="AW16" i="5"/>
  <c r="FF10" i="5"/>
  <c r="DR10" i="5"/>
  <c r="BS10" i="5"/>
  <c r="BS16" i="5"/>
  <c r="EL10" i="5"/>
  <c r="EL16" i="5"/>
  <c r="CX16" i="5"/>
  <c r="EV10" i="5"/>
  <c r="DH10" i="5"/>
  <c r="BH10" i="5"/>
  <c r="CX10" i="5"/>
  <c r="FF16" i="5"/>
  <c r="DR16" i="5"/>
  <c r="BH16" i="5"/>
  <c r="AL11" i="5"/>
  <c r="EB10" i="5"/>
  <c r="CD10" i="5"/>
  <c r="CD17" i="5"/>
  <c r="AL17" i="5"/>
  <c r="EB16" i="5"/>
  <c r="AW10" i="5"/>
  <c r="AV7" i="4"/>
  <c r="CF17" i="5"/>
  <c r="AN17" i="5"/>
  <c r="ED16" i="5"/>
  <c r="BU16" i="5"/>
  <c r="EN10" i="5"/>
  <c r="CZ10" i="5"/>
  <c r="AY10" i="5"/>
  <c r="BF7" i="4"/>
  <c r="DJ16" i="5"/>
  <c r="FH10" i="5"/>
  <c r="FH16" i="5"/>
  <c r="DT16" i="5"/>
  <c r="BJ16" i="5"/>
  <c r="AN11" i="5"/>
  <c r="ED10" i="5"/>
  <c r="CF10" i="5"/>
  <c r="DT10" i="5"/>
  <c r="EN16" i="5"/>
  <c r="CZ16" i="5"/>
  <c r="EX10" i="5"/>
  <c r="DJ10" i="5"/>
  <c r="BJ10" i="5"/>
  <c r="EX16" i="5"/>
  <c r="AY16" i="5"/>
  <c r="BU10" i="5"/>
</calcChain>
</file>

<file path=xl/sharedStrings.xml><?xml version="1.0" encoding="utf-8"?>
<sst xmlns="http://schemas.openxmlformats.org/spreadsheetml/2006/main" count="315" uniqueCount="127">
  <si>
    <t>経営比較分析表（令和元年度決算）</t>
    <rPh sb="8" eb="10">
      <t>レイワ</t>
    </rPh>
    <rPh sb="10" eb="12">
      <t>ガンネン</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</si>
  <si>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</si>
  <si>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</si>
  <si>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</si>
  <si>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</si>
  <si>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</si>
  <si>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</si>
  <si>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</si>
  <si>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</si>
  <si>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</si>
  <si>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</si>
  <si>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</si>
  <si>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</si>
  <si>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</si>
  <si>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</si>
  <si>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</si>
  <si>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</si>
  <si>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</si>
  <si>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</si>
  <si>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</si>
  <si>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</si>
  <si>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</si>
  <si>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</si>
  <si>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</si>
  <si>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</si>
  <si>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</si>
  <si>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</si>
  <si>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</si>
  <si>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</si>
  <si>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</si>
  <si>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</si>
  <si>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</si>
  <si>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</si>
  <si>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</si>
  <si>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</si>
  <si>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</si>
  <si>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</si>
  <si>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</si>
  <si>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</si>
  <si>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</si>
  <si>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</si>
  <si>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</si>
  <si>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</si>
  <si>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</si>
  <si>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</si>
  <si>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</si>
  <si>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</si>
  <si>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</si>
  <si>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</si>
  <si>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</si>
  <si>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</si>
  <si>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</si>
  <si>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</si>
  <si>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</si>
  <si>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</si>
  <si>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</si>
  <si>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</si>
  <si>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</si>
  <si>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</si>
  <si>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</si>
  <si>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</si>
  <si>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</si>
  <si>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</si>
  <si>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</si>
  <si>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</si>
  <si>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</si>
  <si>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</si>
  <si>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</si>
  <si>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</si>
  <si>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</si>
  <si>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</si>
  <si>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</si>
  <si>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</si>
  <si>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</si>
  <si>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</si>
  <si>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</si>
  <si>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</si>
  <si>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</si>
  <si>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</si>
  <si>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</si>
  <si>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</si>
  <si>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</si>
  <si>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</si>
  <si>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</si>
  <si>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</si>
  <si>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</si>
  <si>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</si>
  <si>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2019</t>
  </si>
  <si>
    <t>041009</t>
  </si>
  <si>
    <t>46</t>
  </si>
  <si>
    <t>03</t>
  </si>
  <si>
    <t>3</t>
  </si>
  <si>
    <t>000</t>
  </si>
  <si>
    <t>宮城県　仙台市</t>
  </si>
  <si>
    <t>法適用</t>
  </si>
  <si>
    <t>交通事業</t>
  </si>
  <si>
    <t>自動車運送事業</t>
  </si>
  <si>
    <t>自治体職員</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</si>
  <si>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</si>
  <si>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</si>
  <si>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</si>
  <si>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</si>
  <si>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</si>
  <si>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</si>
  <si>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</si>
  <si>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</si>
  <si>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</si>
  <si>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</si>
  <si>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</si>
  <si>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</si>
  <si>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</si>
  <si>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</si>
  <si>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</si>
  <si>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</si>
  <si>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</si>
  <si>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</si>
  <si>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</si>
  <si>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</si>
  <si>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</si>
  <si>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</si>
  <si>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r>
      <rPr>
        <sz val="9"/>
        <color rgb="FF3366FF"/>
        <rFont val="ＭＳ ゴシック"/>
        <family val="3"/>
        <charset val="128"/>
      </rPr>
      <t>■</t>
    </r>
    <r>
      <rPr>
        <sz val="9"/>
        <color theme="1"/>
        <rFont val="ＭＳ ゴシック"/>
        <family val="3"/>
        <charset val="128"/>
      </rPr>
      <t>当該値⑤</t>
    </r>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</si>
  <si>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</si>
  <si>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</si>
  <si>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</si>
  <si>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〇事業の状況
　本市バス事業においては、「仙台市自動車運送事業経営改善計画（平成29～33年度）」に基づき、利用状況に応じた便数調整（減便）による運行効率化や一部券種の運賃改定等の経営改善に取り組んでいる。
　令和元年度は、新型コロナウイルス感染症、消費税率引上げ、令和元年東日本台風による乗車人員減があり、また他会計補助金が減少したことから、表①経常収支比率は対前年度で悪化した。一方、人件費の減少等により、表②営業収支比率は改善しており、資金不足比率も前年度の6.5％から4.3％に改善した。
　単年度損益は赤字であったが、貸借対照表上の固定資産と固定資産台帳の差異について調査・修正を行い、その他未処分利益余剰金変動額を計上したことにより累積欠損金が減少し、表④累積欠損金比率は改善している。
　①～④の指標値は公営企業平均値に届いていない。
〇独立採算の状況
　表⑥のとおり利用者１回当たり運行経費は対前年度で1.6円増加したが、これは乗車人員減の結果と考えられる。本市はDID人口密度が他政令市よりも低く、市街地が比較的低密度であるため、市域を網羅するバス路線網を設定しようとすると多数の系統が必要となり、運行効率が向上しづらい都市環境であることから、公営企業平均値とは隔たりが生じている。
　一般会計の負担額は年間約28億円であり、これは表⑤⑦のとおり公営企業平均値と比較して非常に高い水準にある。公営企業として補助金への過度な依存は適切でないことから、営業収支の改善を図り、負担額の抑制に取り組んでいく。
〇資産及び負債の状況
　表⑨のとおり有形固定資産減価償却率は前年度より大きく低下しているが、これは前掲の固定資産台帳修正に伴う減価償却累計額の減少等によるものである。</t>
    <rPh sb="88" eb="89">
      <t>トウ</t>
    </rPh>
    <rPh sb="112" eb="114">
      <t>シンガタ</t>
    </rPh>
    <rPh sb="121" eb="124">
      <t>カンセンショウ</t>
    </rPh>
    <rPh sb="125" eb="128">
      <t>ショウヒゼイ</t>
    </rPh>
    <rPh sb="128" eb="129">
      <t>リツ</t>
    </rPh>
    <rPh sb="129" eb="131">
      <t>ヒキア</t>
    </rPh>
    <rPh sb="133" eb="135">
      <t>レイワ</t>
    </rPh>
    <rPh sb="135" eb="137">
      <t>ガンネン</t>
    </rPh>
    <rPh sb="137" eb="138">
      <t>ヒガシ</t>
    </rPh>
    <rPh sb="138" eb="140">
      <t>ニホン</t>
    </rPh>
    <rPh sb="140" eb="142">
      <t>タイフウ</t>
    </rPh>
    <rPh sb="145" eb="147">
      <t>ジョウシャ</t>
    </rPh>
    <rPh sb="147" eb="149">
      <t>ジンイン</t>
    </rPh>
    <rPh sb="149" eb="150">
      <t>ゲン</t>
    </rPh>
    <rPh sb="156" eb="157">
      <t>タ</t>
    </rPh>
    <rPh sb="157" eb="162">
      <t>カイケイホジョキン</t>
    </rPh>
    <rPh sb="163" eb="165">
      <t>ゲンショウ</t>
    </rPh>
    <rPh sb="186" eb="188">
      <t>アッカ</t>
    </rPh>
    <rPh sb="191" eb="193">
      <t>イッポウ</t>
    </rPh>
    <rPh sb="194" eb="197">
      <t>ジンケンヒ</t>
    </rPh>
    <rPh sb="198" eb="200">
      <t>ゲンショウ</t>
    </rPh>
    <rPh sb="200" eb="201">
      <t>トウ</t>
    </rPh>
    <rPh sb="250" eb="253">
      <t>タンネンド</t>
    </rPh>
    <rPh sb="253" eb="255">
      <t>ソンエキ</t>
    </rPh>
    <rPh sb="256" eb="258">
      <t>アカジ</t>
    </rPh>
    <rPh sb="264" eb="266">
      <t>タイシャク</t>
    </rPh>
    <rPh sb="266" eb="269">
      <t>タイショウヒョウ</t>
    </rPh>
    <rPh sb="269" eb="270">
      <t>ジョウ</t>
    </rPh>
    <rPh sb="271" eb="273">
      <t>コテイ</t>
    </rPh>
    <rPh sb="273" eb="275">
      <t>シサン</t>
    </rPh>
    <rPh sb="276" eb="278">
      <t>コテイ</t>
    </rPh>
    <rPh sb="278" eb="280">
      <t>シサン</t>
    </rPh>
    <rPh sb="280" eb="282">
      <t>ダイチョウ</t>
    </rPh>
    <rPh sb="283" eb="285">
      <t>サイ</t>
    </rPh>
    <rPh sb="289" eb="291">
      <t>チョウサ</t>
    </rPh>
    <rPh sb="292" eb="294">
      <t>シュウセイ</t>
    </rPh>
    <rPh sb="295" eb="296">
      <t>オコナ</t>
    </rPh>
    <rPh sb="300" eb="301">
      <t>タ</t>
    </rPh>
    <rPh sb="301" eb="304">
      <t>ミショブン</t>
    </rPh>
    <rPh sb="304" eb="306">
      <t>リエキ</t>
    </rPh>
    <rPh sb="306" eb="308">
      <t>ヨジョウ</t>
    </rPh>
    <rPh sb="308" eb="309">
      <t>キン</t>
    </rPh>
    <rPh sb="309" eb="311">
      <t>ヘンドウ</t>
    </rPh>
    <rPh sb="311" eb="312">
      <t>ガク</t>
    </rPh>
    <rPh sb="313" eb="315">
      <t>ケイジョウ</t>
    </rPh>
    <rPh sb="322" eb="324">
      <t>ルイセキ</t>
    </rPh>
    <rPh sb="324" eb="326">
      <t>ケッソン</t>
    </rPh>
    <rPh sb="326" eb="327">
      <t>キン</t>
    </rPh>
    <rPh sb="328" eb="330">
      <t>ゲンショウ</t>
    </rPh>
    <rPh sb="332" eb="333">
      <t>ヒョウ</t>
    </rPh>
    <rPh sb="334" eb="336">
      <t>ルイセキ</t>
    </rPh>
    <rPh sb="336" eb="338">
      <t>ケッソン</t>
    </rPh>
    <rPh sb="338" eb="339">
      <t>キン</t>
    </rPh>
    <rPh sb="339" eb="341">
      <t>ヒリツ</t>
    </rPh>
    <rPh sb="342" eb="344">
      <t>カイゼン</t>
    </rPh>
    <rPh sb="355" eb="357">
      <t>シヒョウ</t>
    </rPh>
    <rPh sb="357" eb="358">
      <t>チ</t>
    </rPh>
    <rPh sb="422" eb="424">
      <t>ジョウシャ</t>
    </rPh>
    <rPh sb="424" eb="426">
      <t>ジンイン</t>
    </rPh>
    <rPh sb="426" eb="427">
      <t>ゲン</t>
    </rPh>
    <rPh sb="428" eb="430">
      <t>ケッカ</t>
    </rPh>
    <rPh sb="431" eb="432">
      <t>カンガ</t>
    </rPh>
    <rPh sb="633" eb="635">
      <t>エイギョウ</t>
    </rPh>
    <rPh sb="635" eb="637">
      <t>シュウシ</t>
    </rPh>
    <rPh sb="638" eb="640">
      <t>カイゼン</t>
    </rPh>
    <rPh sb="641" eb="642">
      <t>ハカ</t>
    </rPh>
    <rPh sb="644" eb="646">
      <t>フタン</t>
    </rPh>
    <rPh sb="646" eb="647">
      <t>ガク</t>
    </rPh>
    <rPh sb="648" eb="650">
      <t>ヨクセイ</t>
    </rPh>
    <rPh sb="651" eb="652">
      <t>ト</t>
    </rPh>
    <rPh sb="653" eb="654">
      <t>ク</t>
    </rPh>
    <rPh sb="709" eb="711">
      <t>ゼンケイ</t>
    </rPh>
    <rPh sb="712" eb="714">
      <t>コテイ</t>
    </rPh>
    <rPh sb="714" eb="716">
      <t>シサン</t>
    </rPh>
    <rPh sb="716" eb="718">
      <t>ダイチョウ</t>
    </rPh>
    <rPh sb="718" eb="720">
      <t>シュウセイ</t>
    </rPh>
    <rPh sb="721" eb="722">
      <t>トモナ</t>
    </rPh>
    <rPh sb="723" eb="725">
      <t>ゲンカ</t>
    </rPh>
    <rPh sb="725" eb="727">
      <t>ショウキャク</t>
    </rPh>
    <rPh sb="727" eb="730">
      <t>ルイケイガク</t>
    </rPh>
    <rPh sb="731" eb="733">
      <t>ゲンショウ</t>
    </rPh>
    <rPh sb="733" eb="734">
      <t>トウ</t>
    </rPh>
    <phoneticPr fontId="3"/>
  </si>
  <si>
    <t>　需要の減少による慢性的な営業赤字に対して、本市は従来、人件費の抑制やバス運転業務等の管理の委託の活用など、走行キロあたりの運送原価の縮減を図ることで対応し、便数等のサービス供給量は極力維持してきた。
　しかし、すでに人件費は指定都市の公営バス事業者の中では低い水準とし、管理の委託についても法定上限まで委託を拡大するなど、費用の削減も限界が近づき、従来の事業量を維持したままでは資金不足比率が20%を超過する見通しとなったことから、平成29年3月に策定した現行計画では、利用状況に応じた便数調整（減便）等に取り組んでいる。
　未だ終息が見通せない新型コロナウイルス感染症や生産年齢人口の減少等により今後は一層厳しい経営環境が見込まれるが、便数調整や運行経路の見直し等運行を効率化する取り組みを着実に進め、引き続き経営改善に努めていく。</t>
    <rPh sb="225" eb="227">
      <t>サクテイ</t>
    </rPh>
    <rPh sb="229" eb="231">
      <t>ゲンコウ</t>
    </rPh>
    <rPh sb="231" eb="233">
      <t>ケイカク</t>
    </rPh>
    <rPh sb="252" eb="253">
      <t>トウ</t>
    </rPh>
    <rPh sb="264" eb="265">
      <t>イマ</t>
    </rPh>
    <rPh sb="266" eb="268">
      <t>シュウソク</t>
    </rPh>
    <rPh sb="269" eb="271">
      <t>ミトオ</t>
    </rPh>
    <rPh sb="274" eb="276">
      <t>シンガタ</t>
    </rPh>
    <rPh sb="283" eb="286">
      <t>カンセンショウ</t>
    </rPh>
    <phoneticPr fontId="3"/>
  </si>
  <si>
    <t>　本市は、従前の計画期間まで、バスの需要が減少していく中にあっても、不採算路線も含めて便数等のサービス供給量を極力維持していたこともあり、表④のとおり乗車効率が低い値となり、表①②のとおり、走行キロ当たりの収入がキロ当たりの運送原価を下回る等、運行効率が低い状態にある。
　対民間事業者平均値では、表①～③のとおり走行キロ当たりの収入・費用ともに高い状態にあるが、本市バスは、東北ブロック管内の民間事業者と比較して都市部（キロ当たりの収入が多くなる一方、走行に時間を要し運行経費も高くなる）の走行割合が大きいと考えられることから、指標値から単純に効率性を比較することは困難である。
　令和元年度は、新型コロナウイルス感染症等の影響に加え、全国的な乗務員のなり手不足などの厳しい事業環境下においても、前掲の通り運行効率の向上等に取り組んだことで、表②③のとおり、民間事業者平均値との費用の差は縮小している。</t>
    <rPh sb="5" eb="7">
      <t>ジュウゼン</t>
    </rPh>
    <rPh sb="8" eb="10">
      <t>ケイカク</t>
    </rPh>
    <rPh sb="10" eb="12">
      <t>キカン</t>
    </rPh>
    <rPh sb="299" eb="301">
      <t>シンガタ</t>
    </rPh>
    <rPh sb="308" eb="311">
      <t>カンセンショウ</t>
    </rPh>
    <rPh sb="311" eb="312">
      <t>トウ</t>
    </rPh>
    <rPh sb="313" eb="315">
      <t>エイキョウ</t>
    </rPh>
    <rPh sb="316" eb="317">
      <t>クワ</t>
    </rPh>
    <rPh sb="349" eb="351">
      <t>ゼンケイ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</si>
</sst>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H27</c:v>
                </c:pt>
                <c:pt idx="1">
                  <c:v>H28</c:v>
                </c:pt>
                <c:pt idx="2">
                  <c:v>H29</c:v>
                </c:pt>
                <c:pt idx="3">
                  <c:v>H30</c:v>
                </c:pt>
                <c:pt idx="4">
                  <c:v>R01</c:v>
                </c:pt>
              </c:strCache>
            </c:strRef>
          </c:cat>
          <c:val>
            <c:numRef>
              <c:f>データ!$AK$18:$AO$18</c:f>
              <c:numCache>
                <c:formatCode>#,##0.0;"▲ "#,##0.0</c:formatCode>
                <c:ptCount val="5"/>
                <c:pt idx="0">
                  <c:v>95.2</c:v>
                </c:pt>
                <c:pt idx="1">
                  <c:v>92</c:v>
                </c:pt>
                <c:pt idx="2">
                  <c:v>96</c:v>
                </c:pt>
                <c:pt idx="3">
                  <c:v>98.8</c:v>
                </c:pt>
                <c:pt idx="4">
                  <c:v>96.2</c:v>
                </c:pt>
              </c:numCache>
            </c:numRef>
          </c:val>
          <c:extLst>
            <c:ext xmlns:c16="http://schemas.microsoft.com/office/drawing/2014/chart" uri="{C3380CC4-5D6E-409C-BE32-E72D297353CC}">
              <c16:uniqueId val="{00000000-3FA3-4780-BCF7-9377491AD7E1}"/>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H27</c:v>
                </c:pt>
                <c:pt idx="1">
                  <c:v>H28</c:v>
                </c:pt>
                <c:pt idx="2">
                  <c:v>H29</c:v>
                </c:pt>
                <c:pt idx="3">
                  <c:v>H30</c:v>
                </c:pt>
                <c:pt idx="4">
                  <c:v>R01</c:v>
                </c:pt>
              </c:strCache>
            </c:strRef>
          </c:cat>
          <c:val>
            <c:numRef>
              <c:f>データ!$AK$19:$AO$19</c:f>
              <c:numCache>
                <c:formatCode>#,##0.0;"▲ "#,##0.0</c:formatCode>
                <c:ptCount val="5"/>
                <c:pt idx="0">
                  <c:v>104.1</c:v>
                </c:pt>
                <c:pt idx="1">
                  <c:v>103.5</c:v>
                </c:pt>
                <c:pt idx="2">
                  <c:v>103.3</c:v>
                </c:pt>
                <c:pt idx="3">
                  <c:v>102.4</c:v>
                </c:pt>
                <c:pt idx="4">
                  <c:v>98.5</c:v>
                </c:pt>
              </c:numCache>
            </c:numRef>
          </c:val>
          <c:smooth val="0"/>
          <c:extLst>
            <c:ext xmlns:c16="http://schemas.microsoft.com/office/drawing/2014/chart" uri="{C3380CC4-5D6E-409C-BE32-E72D297353CC}">
              <c16:uniqueId val="{00000001-3FA3-4780-BCF7-9377491AD7E1}"/>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H27</c:v>
                </c:pt>
                <c:pt idx="1">
                  <c:v>H28</c:v>
                </c:pt>
                <c:pt idx="2">
                  <c:v>H29</c:v>
                </c:pt>
                <c:pt idx="3">
                  <c:v>H30</c:v>
                </c:pt>
                <c:pt idx="4">
                  <c:v>R01</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FA3-4780-BCF7-9377491AD7E1}"/>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H27</c:v>
                </c:pt>
                <c:pt idx="1">
                  <c:v>H28</c:v>
                </c:pt>
                <c:pt idx="2">
                  <c:v>H29</c:v>
                </c:pt>
                <c:pt idx="3">
                  <c:v>H30</c:v>
                </c:pt>
                <c:pt idx="4">
                  <c:v>R01</c:v>
                </c:pt>
              </c:strCache>
            </c:strRef>
          </c:cat>
          <c:val>
            <c:numRef>
              <c:f>データ!$AV$17:$AZ$17</c:f>
              <c:numCache>
                <c:formatCode>#,##0.0;"▲ "#,##0.0</c:formatCode>
                <c:ptCount val="5"/>
                <c:pt idx="0">
                  <c:v>68.2</c:v>
                </c:pt>
                <c:pt idx="1">
                  <c:v>62.1</c:v>
                </c:pt>
                <c:pt idx="2">
                  <c:v>64.900000000000006</c:v>
                </c:pt>
                <c:pt idx="3">
                  <c:v>67</c:v>
                </c:pt>
                <c:pt idx="4">
                  <c:v>67.900000000000006</c:v>
                </c:pt>
              </c:numCache>
            </c:numRef>
          </c:val>
          <c:extLst>
            <c:ext xmlns:c16="http://schemas.microsoft.com/office/drawing/2014/chart" uri="{C3380CC4-5D6E-409C-BE32-E72D297353CC}">
              <c16:uniqueId val="{00000000-6264-44DE-A821-70E9EBD5A4E9}"/>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H27</c:v>
                </c:pt>
                <c:pt idx="1">
                  <c:v>H28</c:v>
                </c:pt>
                <c:pt idx="2">
                  <c:v>H29</c:v>
                </c:pt>
                <c:pt idx="3">
                  <c:v>H30</c:v>
                </c:pt>
                <c:pt idx="4">
                  <c:v>R01</c:v>
                </c:pt>
              </c:strCache>
            </c:strRef>
          </c:cat>
          <c:val>
            <c:numRef>
              <c:f>データ!$AV$18:$AZ$18</c:f>
              <c:numCache>
                <c:formatCode>#,##0.0;"▲ "#,##0.0</c:formatCode>
                <c:ptCount val="5"/>
                <c:pt idx="0">
                  <c:v>95.5</c:v>
                </c:pt>
                <c:pt idx="1">
                  <c:v>94.2</c:v>
                </c:pt>
                <c:pt idx="2">
                  <c:v>94</c:v>
                </c:pt>
                <c:pt idx="3">
                  <c:v>93.2</c:v>
                </c:pt>
                <c:pt idx="4">
                  <c:v>89.9</c:v>
                </c:pt>
              </c:numCache>
            </c:numRef>
          </c:val>
          <c:smooth val="0"/>
          <c:extLst>
            <c:ext xmlns:c16="http://schemas.microsoft.com/office/drawing/2014/chart" uri="{C3380CC4-5D6E-409C-BE32-E72D297353CC}">
              <c16:uniqueId val="{00000001-6264-44DE-A821-70E9EBD5A4E9}"/>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H27</c:v>
                </c:pt>
                <c:pt idx="1">
                  <c:v>H28</c:v>
                </c:pt>
                <c:pt idx="2">
                  <c:v>H29</c:v>
                </c:pt>
                <c:pt idx="3">
                  <c:v>H30</c:v>
                </c:pt>
                <c:pt idx="4">
                  <c:v>R01</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264-44DE-A821-70E9EBD5A4E9}"/>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H27</c:v>
                </c:pt>
                <c:pt idx="1">
                  <c:v>H28</c:v>
                </c:pt>
                <c:pt idx="2">
                  <c:v>H29</c:v>
                </c:pt>
                <c:pt idx="3">
                  <c:v>H30</c:v>
                </c:pt>
                <c:pt idx="4">
                  <c:v>R01</c:v>
                </c:pt>
              </c:strCache>
            </c:strRef>
          </c:cat>
          <c:val>
            <c:numRef>
              <c:f>データ!$BG$17:$BK$17</c:f>
              <c:numCache>
                <c:formatCode>#,##0.0;"▲ "#,##0.0</c:formatCode>
                <c:ptCount val="5"/>
                <c:pt idx="0">
                  <c:v>68.3</c:v>
                </c:pt>
                <c:pt idx="1">
                  <c:v>38.4</c:v>
                </c:pt>
                <c:pt idx="2">
                  <c:v>44.4</c:v>
                </c:pt>
                <c:pt idx="3">
                  <c:v>56.5</c:v>
                </c:pt>
                <c:pt idx="4">
                  <c:v>58.9</c:v>
                </c:pt>
              </c:numCache>
            </c:numRef>
          </c:val>
          <c:extLst>
            <c:ext xmlns:c16="http://schemas.microsoft.com/office/drawing/2014/chart" uri="{C3380CC4-5D6E-409C-BE32-E72D297353CC}">
              <c16:uniqueId val="{00000000-123E-4CAB-8167-3AB91E451EC2}"/>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H27</c:v>
                </c:pt>
                <c:pt idx="1">
                  <c:v>H28</c:v>
                </c:pt>
                <c:pt idx="2">
                  <c:v>H29</c:v>
                </c:pt>
                <c:pt idx="3">
                  <c:v>H30</c:v>
                </c:pt>
                <c:pt idx="4">
                  <c:v>R01</c:v>
                </c:pt>
              </c:strCache>
            </c:strRef>
          </c:cat>
          <c:val>
            <c:numRef>
              <c:f>データ!$BG$18:$BK$18</c:f>
              <c:numCache>
                <c:formatCode>#,##0.0;"▲ "#,##0.0</c:formatCode>
                <c:ptCount val="5"/>
                <c:pt idx="0">
                  <c:v>97.7</c:v>
                </c:pt>
                <c:pt idx="1">
                  <c:v>100</c:v>
                </c:pt>
                <c:pt idx="2">
                  <c:v>156.69999999999999</c:v>
                </c:pt>
                <c:pt idx="3">
                  <c:v>155.30000000000001</c:v>
                </c:pt>
                <c:pt idx="4">
                  <c:v>154.19999999999999</c:v>
                </c:pt>
              </c:numCache>
            </c:numRef>
          </c:val>
          <c:smooth val="0"/>
          <c:extLst>
            <c:ext xmlns:c16="http://schemas.microsoft.com/office/drawing/2014/chart" uri="{C3380CC4-5D6E-409C-BE32-E72D297353CC}">
              <c16:uniqueId val="{00000001-123E-4CAB-8167-3AB91E451EC2}"/>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H27</c:v>
                </c:pt>
                <c:pt idx="1">
                  <c:v>H28</c:v>
                </c:pt>
                <c:pt idx="2">
                  <c:v>H29</c:v>
                </c:pt>
                <c:pt idx="3">
                  <c:v>H30</c:v>
                </c:pt>
                <c:pt idx="4">
                  <c:v>R01</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23E-4CAB-8167-3AB91E451EC2}"/>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H27</c:v>
                </c:pt>
                <c:pt idx="1">
                  <c:v>H28</c:v>
                </c:pt>
                <c:pt idx="2">
                  <c:v>H29</c:v>
                </c:pt>
                <c:pt idx="3">
                  <c:v>H30</c:v>
                </c:pt>
                <c:pt idx="4">
                  <c:v>R01</c:v>
                </c:pt>
              </c:strCache>
            </c:strRef>
          </c:cat>
          <c:val>
            <c:numRef>
              <c:f>データ!$CC$18:$CG$18</c:f>
              <c:numCache>
                <c:formatCode>#,##0.0;"▲ "#,##0.0</c:formatCode>
                <c:ptCount val="5"/>
                <c:pt idx="0">
                  <c:v>66.7</c:v>
                </c:pt>
                <c:pt idx="1">
                  <c:v>77</c:v>
                </c:pt>
                <c:pt idx="2">
                  <c:v>78.3</c:v>
                </c:pt>
                <c:pt idx="3">
                  <c:v>80.7</c:v>
                </c:pt>
                <c:pt idx="4">
                  <c:v>73.5</c:v>
                </c:pt>
              </c:numCache>
            </c:numRef>
          </c:val>
          <c:extLst>
            <c:ext xmlns:c16="http://schemas.microsoft.com/office/drawing/2014/chart" uri="{C3380CC4-5D6E-409C-BE32-E72D297353CC}">
              <c16:uniqueId val="{00000000-5F00-4846-B8B9-1F192E08E219}"/>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H27</c:v>
                </c:pt>
                <c:pt idx="1">
                  <c:v>H28</c:v>
                </c:pt>
                <c:pt idx="2">
                  <c:v>H29</c:v>
                </c:pt>
                <c:pt idx="3">
                  <c:v>H30</c:v>
                </c:pt>
                <c:pt idx="4">
                  <c:v>R01</c:v>
                </c:pt>
              </c:strCache>
            </c:strRef>
          </c:cat>
          <c:val>
            <c:numRef>
              <c:f>データ!$CC$19:$CG$19</c:f>
              <c:numCache>
                <c:formatCode>#,##0.0;"▲ "#,##0.0</c:formatCode>
                <c:ptCount val="5"/>
                <c:pt idx="0">
                  <c:v>250.9</c:v>
                </c:pt>
                <c:pt idx="1">
                  <c:v>284.7</c:v>
                </c:pt>
                <c:pt idx="2">
                  <c:v>269.39999999999998</c:v>
                </c:pt>
                <c:pt idx="3">
                  <c:v>263.2</c:v>
                </c:pt>
                <c:pt idx="4">
                  <c:v>264.8</c:v>
                </c:pt>
              </c:numCache>
            </c:numRef>
          </c:val>
          <c:extLst>
            <c:ext xmlns:c16="http://schemas.microsoft.com/office/drawing/2014/chart" uri="{C3380CC4-5D6E-409C-BE32-E72D297353CC}">
              <c16:uniqueId val="{00000001-5F00-4846-B8B9-1F192E08E219}"/>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H27</c:v>
                </c:pt>
                <c:pt idx="1">
                  <c:v>H28</c:v>
                </c:pt>
                <c:pt idx="2">
                  <c:v>H29</c:v>
                </c:pt>
                <c:pt idx="3">
                  <c:v>H30</c:v>
                </c:pt>
                <c:pt idx="4">
                  <c:v>R01</c:v>
                </c:pt>
              </c:strCache>
            </c:strRef>
          </c:cat>
          <c:val>
            <c:numRef>
              <c:f>データ!$CC$20:$CG$20</c:f>
              <c:numCache>
                <c:formatCode>#,##0.0;"▲ "#,##0.0</c:formatCode>
                <c:ptCount val="5"/>
                <c:pt idx="0">
                  <c:v>13.6</c:v>
                </c:pt>
                <c:pt idx="1">
                  <c:v>14.6</c:v>
                </c:pt>
                <c:pt idx="2">
                  <c:v>14.5</c:v>
                </c:pt>
                <c:pt idx="3">
                  <c:v>14.7</c:v>
                </c:pt>
                <c:pt idx="4">
                  <c:v>14.2</c:v>
                </c:pt>
              </c:numCache>
            </c:numRef>
          </c:val>
          <c:smooth val="0"/>
          <c:extLst>
            <c:ext xmlns:c16="http://schemas.microsoft.com/office/drawing/2014/chart" uri="{C3380CC4-5D6E-409C-BE32-E72D297353CC}">
              <c16:uniqueId val="{00000002-5F00-4846-B8B9-1F192E08E219}"/>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H27</c:v>
                </c:pt>
                <c:pt idx="1">
                  <c:v>H28</c:v>
                </c:pt>
                <c:pt idx="2">
                  <c:v>H29</c:v>
                </c:pt>
                <c:pt idx="3">
                  <c:v>H30</c:v>
                </c:pt>
                <c:pt idx="4">
                  <c:v>R01</c:v>
                </c:pt>
              </c:strCache>
            </c:strRef>
          </c:cat>
          <c:val>
            <c:numRef>
              <c:f>データ!$CC$21:$CG$21</c:f>
              <c:numCache>
                <c:formatCode>#,##0.0;"▲ "#,##0.0</c:formatCode>
                <c:ptCount val="5"/>
                <c:pt idx="0">
                  <c:v>177.3</c:v>
                </c:pt>
                <c:pt idx="1">
                  <c:v>180</c:v>
                </c:pt>
                <c:pt idx="2">
                  <c:v>180.1</c:v>
                </c:pt>
                <c:pt idx="3">
                  <c:v>182.9</c:v>
                </c:pt>
                <c:pt idx="4">
                  <c:v>190.5</c:v>
                </c:pt>
              </c:numCache>
            </c:numRef>
          </c:val>
          <c:smooth val="0"/>
          <c:extLst>
            <c:ext xmlns:c16="http://schemas.microsoft.com/office/drawing/2014/chart" uri="{C3380CC4-5D6E-409C-BE32-E72D297353CC}">
              <c16:uniqueId val="{00000003-5F00-4846-B8B9-1F192E08E219}"/>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H27</c:v>
                </c:pt>
                <c:pt idx="1">
                  <c:v>H28</c:v>
                </c:pt>
                <c:pt idx="2">
                  <c:v>H29</c:v>
                </c:pt>
                <c:pt idx="3">
                  <c:v>H30</c:v>
                </c:pt>
                <c:pt idx="4">
                  <c:v>R01</c:v>
                </c:pt>
              </c:strCache>
            </c:strRef>
          </c:cat>
          <c:val>
            <c:numRef>
              <c:f>データ!$CW$17:$DA$17</c:f>
              <c:numCache>
                <c:formatCode>#,##0.0;"▲ "#,##0.0</c:formatCode>
                <c:ptCount val="5"/>
                <c:pt idx="0">
                  <c:v>26.6</c:v>
                </c:pt>
                <c:pt idx="1">
                  <c:v>27.1</c:v>
                </c:pt>
                <c:pt idx="2">
                  <c:v>29.1</c:v>
                </c:pt>
                <c:pt idx="3">
                  <c:v>30.7</c:v>
                </c:pt>
                <c:pt idx="4">
                  <c:v>27.8</c:v>
                </c:pt>
              </c:numCache>
            </c:numRef>
          </c:val>
          <c:extLst>
            <c:ext xmlns:c16="http://schemas.microsoft.com/office/drawing/2014/chart" uri="{C3380CC4-5D6E-409C-BE32-E72D297353CC}">
              <c16:uniqueId val="{00000000-E7ED-4963-93DA-C4CD893BC120}"/>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H27</c:v>
                </c:pt>
                <c:pt idx="1">
                  <c:v>H28</c:v>
                </c:pt>
                <c:pt idx="2">
                  <c:v>H29</c:v>
                </c:pt>
                <c:pt idx="3">
                  <c:v>H30</c:v>
                </c:pt>
                <c:pt idx="4">
                  <c:v>R01</c:v>
                </c:pt>
              </c:strCache>
            </c:strRef>
          </c:cat>
          <c:val>
            <c:numRef>
              <c:f>データ!$CW$18:$DA$18</c:f>
              <c:numCache>
                <c:formatCode>#,##0.0;"▲ "#,##0.0</c:formatCode>
                <c:ptCount val="5"/>
                <c:pt idx="0">
                  <c:v>7.7</c:v>
                </c:pt>
                <c:pt idx="1">
                  <c:v>8.1</c:v>
                </c:pt>
                <c:pt idx="2">
                  <c:v>8</c:v>
                </c:pt>
                <c:pt idx="3">
                  <c:v>8</c:v>
                </c:pt>
                <c:pt idx="4">
                  <c:v>7.5</c:v>
                </c:pt>
              </c:numCache>
            </c:numRef>
          </c:val>
          <c:smooth val="0"/>
          <c:extLst>
            <c:ext xmlns:c16="http://schemas.microsoft.com/office/drawing/2014/chart" uri="{C3380CC4-5D6E-409C-BE32-E72D297353CC}">
              <c16:uniqueId val="{00000001-E7ED-4963-93DA-C4CD893BC120}"/>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H27</c:v>
                </c:pt>
                <c:pt idx="1">
                  <c:v>H28</c:v>
                </c:pt>
                <c:pt idx="2">
                  <c:v>H29</c:v>
                </c:pt>
                <c:pt idx="3">
                  <c:v>H30</c:v>
                </c:pt>
                <c:pt idx="4">
                  <c:v>R01</c:v>
                </c:pt>
              </c:strCache>
            </c:strRef>
          </c:cat>
          <c:val>
            <c:numRef>
              <c:f>データ!$DG$17:$DK$17</c:f>
              <c:numCache>
                <c:formatCode>#,##0.0;"▲ "#,##0.0</c:formatCode>
                <c:ptCount val="5"/>
                <c:pt idx="0">
                  <c:v>39.700000000000003</c:v>
                </c:pt>
                <c:pt idx="1">
                  <c:v>31.1</c:v>
                </c:pt>
                <c:pt idx="2">
                  <c:v>27.9</c:v>
                </c:pt>
                <c:pt idx="3">
                  <c:v>29.3</c:v>
                </c:pt>
                <c:pt idx="4">
                  <c:v>31.6</c:v>
                </c:pt>
              </c:numCache>
            </c:numRef>
          </c:val>
          <c:extLst>
            <c:ext xmlns:c16="http://schemas.microsoft.com/office/drawing/2014/chart" uri="{C3380CC4-5D6E-409C-BE32-E72D297353CC}">
              <c16:uniqueId val="{00000000-3CC2-4013-9C6A-359BD9481D1C}"/>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H27</c:v>
                </c:pt>
                <c:pt idx="1">
                  <c:v>H28</c:v>
                </c:pt>
                <c:pt idx="2">
                  <c:v>H29</c:v>
                </c:pt>
                <c:pt idx="3">
                  <c:v>H30</c:v>
                </c:pt>
                <c:pt idx="4">
                  <c:v>R01</c:v>
                </c:pt>
              </c:strCache>
            </c:strRef>
          </c:cat>
          <c:val>
            <c:numRef>
              <c:f>データ!$DG$18:$DK$18</c:f>
              <c:numCache>
                <c:formatCode>#,##0.0;"▲ "#,##0.0</c:formatCode>
                <c:ptCount val="5"/>
                <c:pt idx="0">
                  <c:v>27</c:v>
                </c:pt>
                <c:pt idx="1">
                  <c:v>22.5</c:v>
                </c:pt>
                <c:pt idx="2">
                  <c:v>21.9</c:v>
                </c:pt>
                <c:pt idx="3">
                  <c:v>23.3</c:v>
                </c:pt>
                <c:pt idx="4">
                  <c:v>29.5</c:v>
                </c:pt>
              </c:numCache>
            </c:numRef>
          </c:val>
          <c:smooth val="0"/>
          <c:extLst>
            <c:ext xmlns:c16="http://schemas.microsoft.com/office/drawing/2014/chart" uri="{C3380CC4-5D6E-409C-BE32-E72D297353CC}">
              <c16:uniqueId val="{00000001-3CC2-4013-9C6A-359BD9481D1C}"/>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H27</c:v>
                </c:pt>
                <c:pt idx="1">
                  <c:v>H28</c:v>
                </c:pt>
                <c:pt idx="2">
                  <c:v>H29</c:v>
                </c:pt>
                <c:pt idx="3">
                  <c:v>H30</c:v>
                </c:pt>
                <c:pt idx="4">
                  <c:v>R01</c:v>
                </c:pt>
              </c:strCache>
            </c:strRef>
          </c:cat>
          <c:val>
            <c:numRef>
              <c:f>データ!$DQ$17:$DU$17</c:f>
              <c:numCache>
                <c:formatCode>#,##0.0;"▲ "#,##0.0</c:formatCode>
                <c:ptCount val="5"/>
                <c:pt idx="0">
                  <c:v>75.900000000000006</c:v>
                </c:pt>
                <c:pt idx="1">
                  <c:v>79.3</c:v>
                </c:pt>
                <c:pt idx="2">
                  <c:v>81.599999999999994</c:v>
                </c:pt>
                <c:pt idx="3">
                  <c:v>83.4</c:v>
                </c:pt>
                <c:pt idx="4">
                  <c:v>76.8</c:v>
                </c:pt>
              </c:numCache>
            </c:numRef>
          </c:val>
          <c:extLst>
            <c:ext xmlns:c16="http://schemas.microsoft.com/office/drawing/2014/chart" uri="{C3380CC4-5D6E-409C-BE32-E72D297353CC}">
              <c16:uniqueId val="{00000000-5E60-4E93-A856-FD8AD59F91ED}"/>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H27</c:v>
                </c:pt>
                <c:pt idx="1">
                  <c:v>H28</c:v>
                </c:pt>
                <c:pt idx="2">
                  <c:v>H29</c:v>
                </c:pt>
                <c:pt idx="3">
                  <c:v>H30</c:v>
                </c:pt>
                <c:pt idx="4">
                  <c:v>R01</c:v>
                </c:pt>
              </c:strCache>
            </c:strRef>
          </c:cat>
          <c:val>
            <c:numRef>
              <c:f>データ!$DQ$18:$DU$18</c:f>
              <c:numCache>
                <c:formatCode>#,##0.0;"▲ "#,##0.0</c:formatCode>
                <c:ptCount val="5"/>
                <c:pt idx="0">
                  <c:v>78.900000000000006</c:v>
                </c:pt>
                <c:pt idx="1">
                  <c:v>78.400000000000006</c:v>
                </c:pt>
                <c:pt idx="2">
                  <c:v>77.8</c:v>
                </c:pt>
                <c:pt idx="3">
                  <c:v>77.400000000000006</c:v>
                </c:pt>
                <c:pt idx="4">
                  <c:v>74.900000000000006</c:v>
                </c:pt>
              </c:numCache>
            </c:numRef>
          </c:val>
          <c:smooth val="0"/>
          <c:extLst>
            <c:ext xmlns:c16="http://schemas.microsoft.com/office/drawing/2014/chart" uri="{C3380CC4-5D6E-409C-BE32-E72D297353CC}">
              <c16:uniqueId val="{00000001-5E60-4E93-A856-FD8AD59F91ED}"/>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H27</c:v>
                </c:pt>
                <c:pt idx="1">
                  <c:v>H28</c:v>
                </c:pt>
                <c:pt idx="2">
                  <c:v>H29</c:v>
                </c:pt>
                <c:pt idx="3">
                  <c:v>H30</c:v>
                </c:pt>
                <c:pt idx="4">
                  <c:v>R01</c:v>
                </c:pt>
              </c:strCache>
            </c:strRef>
          </c:cat>
          <c:val>
            <c:numRef>
              <c:f>データ!$EU$17:$EY$17</c:f>
              <c:numCache>
                <c:formatCode>#,##0.00;"▲ "#,##0.00</c:formatCode>
                <c:ptCount val="5"/>
                <c:pt idx="0">
                  <c:v>308.37</c:v>
                </c:pt>
                <c:pt idx="1">
                  <c:v>324.61</c:v>
                </c:pt>
                <c:pt idx="2">
                  <c:v>318.43</c:v>
                </c:pt>
                <c:pt idx="3">
                  <c:v>308.04000000000002</c:v>
                </c:pt>
                <c:pt idx="4">
                  <c:v>291.11</c:v>
                </c:pt>
              </c:numCache>
            </c:numRef>
          </c:val>
          <c:extLst>
            <c:ext xmlns:c16="http://schemas.microsoft.com/office/drawing/2014/chart" uri="{C3380CC4-5D6E-409C-BE32-E72D297353CC}">
              <c16:uniqueId val="{00000000-4069-4CF0-BD95-A6B586777BF9}"/>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H27</c:v>
                </c:pt>
                <c:pt idx="1">
                  <c:v>H28</c:v>
                </c:pt>
                <c:pt idx="2">
                  <c:v>H29</c:v>
                </c:pt>
                <c:pt idx="3">
                  <c:v>H30</c:v>
                </c:pt>
                <c:pt idx="4">
                  <c:v>R01</c:v>
                </c:pt>
              </c:strCache>
            </c:strRef>
          </c:cat>
          <c:val>
            <c:numRef>
              <c:f>データ!$EU$18:$EY$18</c:f>
              <c:numCache>
                <c:formatCode>#,##0.00;"▲ "#,##0.00</c:formatCode>
                <c:ptCount val="5"/>
                <c:pt idx="0">
                  <c:v>186.85</c:v>
                </c:pt>
                <c:pt idx="1">
                  <c:v>189.23</c:v>
                </c:pt>
                <c:pt idx="2">
                  <c:v>193.56</c:v>
                </c:pt>
                <c:pt idx="3">
                  <c:v>193.73</c:v>
                </c:pt>
                <c:pt idx="4">
                  <c:v>198.37</c:v>
                </c:pt>
              </c:numCache>
            </c:numRef>
          </c:val>
          <c:smooth val="0"/>
          <c:extLst>
            <c:ext xmlns:c16="http://schemas.microsoft.com/office/drawing/2014/chart" uri="{C3380CC4-5D6E-409C-BE32-E72D297353CC}">
              <c16:uniqueId val="{00000001-4069-4CF0-BD95-A6B586777BF9}"/>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H27</c:v>
                </c:pt>
                <c:pt idx="1">
                  <c:v>H28</c:v>
                </c:pt>
                <c:pt idx="2">
                  <c:v>H29</c:v>
                </c:pt>
                <c:pt idx="3">
                  <c:v>H30</c:v>
                </c:pt>
                <c:pt idx="4">
                  <c:v>R01</c:v>
                </c:pt>
              </c:strCache>
            </c:strRef>
          </c:cat>
          <c:val>
            <c:numRef>
              <c:f>データ!$EK$17:$EO$17</c:f>
              <c:numCache>
                <c:formatCode>#,##0.00;"▲ "#,##0.00</c:formatCode>
                <c:ptCount val="5"/>
                <c:pt idx="0">
                  <c:v>694.24</c:v>
                </c:pt>
                <c:pt idx="1">
                  <c:v>770.46</c:v>
                </c:pt>
                <c:pt idx="2">
                  <c:v>753.06</c:v>
                </c:pt>
                <c:pt idx="3">
                  <c:v>747.26</c:v>
                </c:pt>
                <c:pt idx="4">
                  <c:v>730.89</c:v>
                </c:pt>
              </c:numCache>
            </c:numRef>
          </c:val>
          <c:extLst>
            <c:ext xmlns:c16="http://schemas.microsoft.com/office/drawing/2014/chart" uri="{C3380CC4-5D6E-409C-BE32-E72D297353CC}">
              <c16:uniqueId val="{00000000-4337-471F-9DFF-FCC6008CCEDC}"/>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H27</c:v>
                </c:pt>
                <c:pt idx="1">
                  <c:v>H28</c:v>
                </c:pt>
                <c:pt idx="2">
                  <c:v>H29</c:v>
                </c:pt>
                <c:pt idx="3">
                  <c:v>H30</c:v>
                </c:pt>
                <c:pt idx="4">
                  <c:v>R01</c:v>
                </c:pt>
              </c:strCache>
            </c:strRef>
          </c:cat>
          <c:val>
            <c:numRef>
              <c:f>データ!$EK$18:$EO$18</c:f>
              <c:numCache>
                <c:formatCode>#,##0.00;"▲ "#,##0.00</c:formatCode>
                <c:ptCount val="5"/>
                <c:pt idx="0">
                  <c:v>319.07</c:v>
                </c:pt>
                <c:pt idx="1">
                  <c:v>324.35000000000002</c:v>
                </c:pt>
                <c:pt idx="2">
                  <c:v>330.16</c:v>
                </c:pt>
                <c:pt idx="3">
                  <c:v>339.58</c:v>
                </c:pt>
                <c:pt idx="4">
                  <c:v>351.73</c:v>
                </c:pt>
              </c:numCache>
            </c:numRef>
          </c:val>
          <c:smooth val="0"/>
          <c:extLst>
            <c:ext xmlns:c16="http://schemas.microsoft.com/office/drawing/2014/chart" uri="{C3380CC4-5D6E-409C-BE32-E72D297353CC}">
              <c16:uniqueId val="{00000001-4337-471F-9DFF-FCC6008CCEDC}"/>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H27</c:v>
                </c:pt>
                <c:pt idx="1">
                  <c:v>H28</c:v>
                </c:pt>
                <c:pt idx="2">
                  <c:v>H29</c:v>
                </c:pt>
                <c:pt idx="3">
                  <c:v>H30</c:v>
                </c:pt>
                <c:pt idx="4">
                  <c:v>R01</c:v>
                </c:pt>
              </c:strCache>
            </c:strRef>
          </c:cat>
          <c:val>
            <c:numRef>
              <c:f>データ!$EA$17:$EE$17</c:f>
              <c:numCache>
                <c:formatCode>#,##0.00;"▲ "#,##0.00</c:formatCode>
                <c:ptCount val="5"/>
                <c:pt idx="0">
                  <c:v>473.85</c:v>
                </c:pt>
                <c:pt idx="1">
                  <c:v>497.43</c:v>
                </c:pt>
                <c:pt idx="2">
                  <c:v>500.05</c:v>
                </c:pt>
                <c:pt idx="3">
                  <c:v>506.47</c:v>
                </c:pt>
                <c:pt idx="4">
                  <c:v>499.55</c:v>
                </c:pt>
              </c:numCache>
            </c:numRef>
          </c:val>
          <c:extLst>
            <c:ext xmlns:c16="http://schemas.microsoft.com/office/drawing/2014/chart" uri="{C3380CC4-5D6E-409C-BE32-E72D297353CC}">
              <c16:uniqueId val="{00000000-EDD1-445A-8480-A23207A53D55}"/>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H27</c:v>
                </c:pt>
                <c:pt idx="1">
                  <c:v>H28</c:v>
                </c:pt>
                <c:pt idx="2">
                  <c:v>H29</c:v>
                </c:pt>
                <c:pt idx="3">
                  <c:v>H30</c:v>
                </c:pt>
                <c:pt idx="4">
                  <c:v>R01</c:v>
                </c:pt>
              </c:strCache>
            </c:strRef>
          </c:cat>
          <c:val>
            <c:numRef>
              <c:f>データ!$EA$18:$EE$18</c:f>
              <c:numCache>
                <c:formatCode>#,##0.00;"▲ "#,##0.00</c:formatCode>
                <c:ptCount val="5"/>
                <c:pt idx="0">
                  <c:v>251.2</c:v>
                </c:pt>
                <c:pt idx="1">
                  <c:v>255.17</c:v>
                </c:pt>
                <c:pt idx="2">
                  <c:v>248.24</c:v>
                </c:pt>
                <c:pt idx="3">
                  <c:v>249.59</c:v>
                </c:pt>
                <c:pt idx="4">
                  <c:v>250.69</c:v>
                </c:pt>
              </c:numCache>
            </c:numRef>
          </c:val>
          <c:smooth val="0"/>
          <c:extLst>
            <c:ext xmlns:c16="http://schemas.microsoft.com/office/drawing/2014/chart" uri="{C3380CC4-5D6E-409C-BE32-E72D297353CC}">
              <c16:uniqueId val="{00000001-EDD1-445A-8480-A23207A53D55}"/>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H27</c:v>
                </c:pt>
                <c:pt idx="1">
                  <c:v>H28</c:v>
                </c:pt>
                <c:pt idx="2">
                  <c:v>H29</c:v>
                </c:pt>
                <c:pt idx="3">
                  <c:v>H30</c:v>
                </c:pt>
                <c:pt idx="4">
                  <c:v>R01</c:v>
                </c:pt>
              </c:strCache>
            </c:strRef>
          </c:cat>
          <c:val>
            <c:numRef>
              <c:f>データ!$FE$17:$FI$17</c:f>
              <c:numCache>
                <c:formatCode>#,##0.0;"▲ "#,##0.0</c:formatCode>
                <c:ptCount val="5"/>
                <c:pt idx="0">
                  <c:v>14.2</c:v>
                </c:pt>
                <c:pt idx="1">
                  <c:v>13.8</c:v>
                </c:pt>
                <c:pt idx="2">
                  <c:v>14.3</c:v>
                </c:pt>
                <c:pt idx="3">
                  <c:v>14.7</c:v>
                </c:pt>
                <c:pt idx="4">
                  <c:v>14.1</c:v>
                </c:pt>
              </c:numCache>
            </c:numRef>
          </c:val>
          <c:extLst>
            <c:ext xmlns:c16="http://schemas.microsoft.com/office/drawing/2014/chart" uri="{C3380CC4-5D6E-409C-BE32-E72D297353CC}">
              <c16:uniqueId val="{00000000-1075-4E37-84F4-79E2583CD024}"/>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H27</c:v>
                </c:pt>
                <c:pt idx="1">
                  <c:v>H28</c:v>
                </c:pt>
                <c:pt idx="2">
                  <c:v>H29</c:v>
                </c:pt>
                <c:pt idx="3">
                  <c:v>H30</c:v>
                </c:pt>
                <c:pt idx="4">
                  <c:v>R01</c:v>
                </c:pt>
              </c:strCache>
            </c:strRef>
          </c:cat>
          <c:val>
            <c:numRef>
              <c:f>データ!$FE$18:$FI$18</c:f>
              <c:numCache>
                <c:formatCode>#,##0.0;"▲ "#,##0.0</c:formatCode>
                <c:ptCount val="5"/>
                <c:pt idx="0">
                  <c:v>17.7</c:v>
                </c:pt>
                <c:pt idx="1">
                  <c:v>18</c:v>
                </c:pt>
                <c:pt idx="2">
                  <c:v>18.399999999999999</c:v>
                </c:pt>
                <c:pt idx="3">
                  <c:v>18.3</c:v>
                </c:pt>
                <c:pt idx="4">
                  <c:v>18.100000000000001</c:v>
                </c:pt>
              </c:numCache>
            </c:numRef>
          </c:val>
          <c:smooth val="0"/>
          <c:extLst>
            <c:ext xmlns:c16="http://schemas.microsoft.com/office/drawing/2014/chart" uri="{C3380CC4-5D6E-409C-BE32-E72D297353CC}">
              <c16:uniqueId val="{00000001-1075-4E37-84F4-79E2583CD024}"/>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H27</c:v>
                </c:pt>
                <c:pt idx="1">
                  <c:v>H28</c:v>
                </c:pt>
                <c:pt idx="2">
                  <c:v>H29</c:v>
                </c:pt>
                <c:pt idx="3">
                  <c:v>H30</c:v>
                </c:pt>
                <c:pt idx="4">
                  <c:v>R01</c:v>
                </c:pt>
              </c:strCache>
            </c:strRef>
          </c:cat>
          <c:val>
            <c:numRef>
              <c:f>データ!$BR$17:$BV$17</c:f>
              <c:numCache>
                <c:formatCode>#,##0.0;"▲ "#,##0.0</c:formatCode>
                <c:ptCount val="5"/>
                <c:pt idx="0">
                  <c:v>69</c:v>
                </c:pt>
                <c:pt idx="1">
                  <c:v>86.4</c:v>
                </c:pt>
                <c:pt idx="2">
                  <c:v>90.5</c:v>
                </c:pt>
                <c:pt idx="3">
                  <c:v>92</c:v>
                </c:pt>
                <c:pt idx="4">
                  <c:v>84.7</c:v>
                </c:pt>
              </c:numCache>
            </c:numRef>
          </c:val>
          <c:extLst>
            <c:ext xmlns:c16="http://schemas.microsoft.com/office/drawing/2014/chart" uri="{C3380CC4-5D6E-409C-BE32-E72D297353CC}">
              <c16:uniqueId val="{00000000-07A8-41D1-923A-B18540B8C106}"/>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H27</c:v>
                </c:pt>
                <c:pt idx="1">
                  <c:v>H28</c:v>
                </c:pt>
                <c:pt idx="2">
                  <c:v>H29</c:v>
                </c:pt>
                <c:pt idx="3">
                  <c:v>H30</c:v>
                </c:pt>
                <c:pt idx="4">
                  <c:v>R01</c:v>
                </c:pt>
              </c:strCache>
            </c:strRef>
          </c:cat>
          <c:val>
            <c:numRef>
              <c:f>データ!$BR$18:$BV$18</c:f>
              <c:numCache>
                <c:formatCode>#,##0.0;"▲ "#,##0.0</c:formatCode>
                <c:ptCount val="5"/>
                <c:pt idx="0">
                  <c:v>90.4</c:v>
                </c:pt>
                <c:pt idx="1">
                  <c:v>86.1</c:v>
                </c:pt>
                <c:pt idx="2">
                  <c:v>62.9</c:v>
                </c:pt>
                <c:pt idx="3">
                  <c:v>34.799999999999997</c:v>
                </c:pt>
                <c:pt idx="4">
                  <c:v>35.1</c:v>
                </c:pt>
              </c:numCache>
            </c:numRef>
          </c:val>
          <c:smooth val="0"/>
          <c:extLst>
            <c:ext xmlns:c16="http://schemas.microsoft.com/office/drawing/2014/chart" uri="{C3380CC4-5D6E-409C-BE32-E72D297353CC}">
              <c16:uniqueId val="{00000001-07A8-41D1-923A-B18540B8C106}"/>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445"/>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446"/>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447"/>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173465" y="3146612"/>
          <a:ext cx="2221566" cy="734257"/>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448"/>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449"/>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450"/>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451"/>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173465" y="7091083"/>
          <a:ext cx="2221566" cy="506146"/>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280322" y="11580440"/>
          <a:ext cx="2221566" cy="506148"/>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775156" y="11580440"/>
          <a:ext cx="2373247" cy="506147"/>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452"/>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453"/>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454"/>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455"/>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456"/>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434478" y="7082517"/>
          <a:ext cx="2221565" cy="506146"/>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X55" zoomScale="80" zoomScaleNormal="80" zoomScaleSheetLayoutView="100" workbookViewId="0">
      <selection activeCell="BL55" sqref="BL55:BZ72"/>
    </sheetView>
  </sheetViews>
  <sheetFormatPr defaultColWidth="2.625" defaultRowHeight="13.5" x14ac:dyDescent="0.15"/>
  <cols>
    <col min="1" max="1" width="2.625" customWidth="1"/>
    <col min="2" max="63" width="3.75" customWidth="1"/>
    <col min="64" max="78" width="3.6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データ!O6</f>
        <v>宮城県　仙台市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t="str">
        <f>データ!I10</f>
        <v>H27</v>
      </c>
      <c r="AR7" s="92"/>
      <c r="AS7" s="92"/>
      <c r="AT7" s="92"/>
      <c r="AU7" s="93"/>
      <c r="AV7" s="94" t="str">
        <f>データ!J10</f>
        <v>H28</v>
      </c>
      <c r="AW7" s="92"/>
      <c r="AX7" s="92"/>
      <c r="AY7" s="92"/>
      <c r="AZ7" s="93"/>
      <c r="BA7" s="94" t="str">
        <f>データ!K10</f>
        <v>H29</v>
      </c>
      <c r="BB7" s="92"/>
      <c r="BC7" s="92"/>
      <c r="BD7" s="92"/>
      <c r="BE7" s="93"/>
      <c r="BF7" s="94" t="str">
        <f>データ!L10</f>
        <v>H30</v>
      </c>
      <c r="BG7" s="92"/>
      <c r="BH7" s="92"/>
      <c r="BI7" s="92"/>
      <c r="BJ7" s="93"/>
      <c r="BK7" s="94" t="str">
        <f>データ!M10</f>
        <v>R01</v>
      </c>
      <c r="BL7" s="92"/>
      <c r="BM7" s="92"/>
      <c r="BN7" s="92"/>
      <c r="BO7" s="93"/>
      <c r="BS7" s="8"/>
      <c r="BT7" s="8"/>
      <c r="BU7" s="8"/>
      <c r="BV7" s="8"/>
      <c r="BW7" s="8"/>
      <c r="BX7" s="8"/>
      <c r="BY7" s="8"/>
    </row>
    <row r="8" spans="1:78" ht="18.75" customHeight="1" x14ac:dyDescent="0.15">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41216</v>
      </c>
      <c r="AR8" s="101"/>
      <c r="AS8" s="101"/>
      <c r="AT8" s="101"/>
      <c r="AU8" s="102"/>
      <c r="AV8" s="103">
        <f>データ!AC6</f>
        <v>37749</v>
      </c>
      <c r="AW8" s="101"/>
      <c r="AX8" s="101"/>
      <c r="AY8" s="101"/>
      <c r="AZ8" s="102"/>
      <c r="BA8" s="103">
        <f>データ!AD6</f>
        <v>38765</v>
      </c>
      <c r="BB8" s="101"/>
      <c r="BC8" s="101"/>
      <c r="BD8" s="101"/>
      <c r="BE8" s="102"/>
      <c r="BF8" s="103">
        <f>データ!AE6</f>
        <v>38527</v>
      </c>
      <c r="BG8" s="101"/>
      <c r="BH8" s="101"/>
      <c r="BI8" s="101"/>
      <c r="BJ8" s="102"/>
      <c r="BK8" s="103">
        <f>データ!AF6</f>
        <v>37571</v>
      </c>
      <c r="BL8" s="101"/>
      <c r="BM8" s="101"/>
      <c r="BN8" s="101"/>
      <c r="BO8" s="102"/>
      <c r="BS8" s="9"/>
      <c r="BT8" s="9"/>
      <c r="BU8" s="9"/>
      <c r="BV8" s="9"/>
      <c r="BW8" s="9"/>
      <c r="BX8" s="9"/>
      <c r="BY8" s="9"/>
    </row>
    <row r="9" spans="1:78" ht="18.75" customHeight="1" x14ac:dyDescent="0.15">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2747970</v>
      </c>
      <c r="AR9" s="106"/>
      <c r="AS9" s="106"/>
      <c r="AT9" s="106"/>
      <c r="AU9" s="106"/>
      <c r="AV9" s="107">
        <f>データ!AH6</f>
        <v>2908084</v>
      </c>
      <c r="AW9" s="108"/>
      <c r="AX9" s="108"/>
      <c r="AY9" s="108"/>
      <c r="AZ9" s="105"/>
      <c r="BA9" s="107">
        <f>データ!AI6</f>
        <v>3037123</v>
      </c>
      <c r="BB9" s="108"/>
      <c r="BC9" s="108"/>
      <c r="BD9" s="108"/>
      <c r="BE9" s="105"/>
      <c r="BF9" s="107">
        <f>データ!AJ6</f>
        <v>3108864</v>
      </c>
      <c r="BG9" s="108"/>
      <c r="BH9" s="108"/>
      <c r="BI9" s="108"/>
      <c r="BJ9" s="105"/>
      <c r="BK9" s="107">
        <f>データ!AK6</f>
        <v>2762991</v>
      </c>
      <c r="BL9" s="108"/>
      <c r="BM9" s="108"/>
      <c r="BN9" s="108"/>
      <c r="BO9" s="105"/>
      <c r="BP9" s="10"/>
      <c r="BQ9" s="10"/>
      <c r="BR9" s="10"/>
      <c r="BS9" s="10"/>
      <c r="BT9" s="10"/>
      <c r="BU9" s="10"/>
      <c r="BV9" s="10"/>
      <c r="BW9" s="10"/>
      <c r="BX9" s="10"/>
      <c r="BY9" s="10"/>
    </row>
    <row r="10" spans="1:78" ht="18.399999999999999" customHeight="1" x14ac:dyDescent="0.15">
      <c r="A10" s="2"/>
      <c r="B10" s="109">
        <f>データ!T6</f>
        <v>4.3</v>
      </c>
      <c r="C10" s="110"/>
      <c r="D10" s="110"/>
      <c r="E10" s="110"/>
      <c r="F10" s="110"/>
      <c r="G10" s="110"/>
      <c r="H10" s="110"/>
      <c r="I10" s="111"/>
      <c r="J10" s="112">
        <f>データ!U6</f>
        <v>568.4</v>
      </c>
      <c r="K10" s="112"/>
      <c r="L10" s="112"/>
      <c r="M10" s="112"/>
      <c r="N10" s="112"/>
      <c r="O10" s="112"/>
      <c r="P10" s="112"/>
      <c r="Q10" s="112"/>
      <c r="R10" s="106">
        <f>データ!V6</f>
        <v>13492</v>
      </c>
      <c r="S10" s="106"/>
      <c r="T10" s="106"/>
      <c r="U10" s="106"/>
      <c r="V10" s="106"/>
      <c r="W10" s="106"/>
      <c r="X10" s="106"/>
      <c r="Y10" s="106"/>
      <c r="Z10" s="106">
        <f>データ!W6</f>
        <v>480</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7">
        <f>データ!X6</f>
        <v>328</v>
      </c>
      <c r="C12" s="108"/>
      <c r="D12" s="108"/>
      <c r="E12" s="108"/>
      <c r="F12" s="108"/>
      <c r="G12" s="108"/>
      <c r="H12" s="108"/>
      <c r="I12" s="105"/>
      <c r="J12" s="113">
        <f>データ!Y6</f>
        <v>49</v>
      </c>
      <c r="K12" s="113"/>
      <c r="L12" s="113"/>
      <c r="M12" s="113"/>
      <c r="N12" s="113"/>
      <c r="O12" s="113"/>
      <c r="P12" s="113"/>
      <c r="Q12" s="113"/>
      <c r="R12" s="114" t="str">
        <f>データ!Z6</f>
        <v>有</v>
      </c>
      <c r="S12" s="114"/>
      <c r="T12" s="114"/>
      <c r="U12" s="114"/>
      <c r="V12" s="114"/>
      <c r="W12" s="114"/>
      <c r="X12" s="114"/>
      <c r="Y12" s="114"/>
      <c r="Z12" s="114" t="str">
        <f>データ!AA6</f>
        <v>無</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1" t="s">
        <v>124</v>
      </c>
      <c r="BM17" s="122"/>
      <c r="BN17" s="122"/>
      <c r="BO17" s="122"/>
      <c r="BP17" s="122"/>
      <c r="BQ17" s="122"/>
      <c r="BR17" s="122"/>
      <c r="BS17" s="122"/>
      <c r="BT17" s="122"/>
      <c r="BU17" s="122"/>
      <c r="BV17" s="122"/>
      <c r="BW17" s="122"/>
      <c r="BX17" s="122"/>
      <c r="BY17" s="122"/>
      <c r="BZ17" s="123"/>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1"/>
      <c r="BM18" s="122"/>
      <c r="BN18" s="122"/>
      <c r="BO18" s="122"/>
      <c r="BP18" s="122"/>
      <c r="BQ18" s="122"/>
      <c r="BR18" s="122"/>
      <c r="BS18" s="122"/>
      <c r="BT18" s="122"/>
      <c r="BU18" s="122"/>
      <c r="BV18" s="122"/>
      <c r="BW18" s="122"/>
      <c r="BX18" s="122"/>
      <c r="BY18" s="122"/>
      <c r="BZ18" s="123"/>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1"/>
      <c r="BM19" s="122"/>
      <c r="BN19" s="122"/>
      <c r="BO19" s="122"/>
      <c r="BP19" s="122"/>
      <c r="BQ19" s="122"/>
      <c r="BR19" s="122"/>
      <c r="BS19" s="122"/>
      <c r="BT19" s="122"/>
      <c r="BU19" s="122"/>
      <c r="BV19" s="122"/>
      <c r="BW19" s="122"/>
      <c r="BX19" s="122"/>
      <c r="BY19" s="122"/>
      <c r="BZ19" s="123"/>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1"/>
      <c r="BM20" s="122"/>
      <c r="BN20" s="122"/>
      <c r="BO20" s="122"/>
      <c r="BP20" s="122"/>
      <c r="BQ20" s="122"/>
      <c r="BR20" s="122"/>
      <c r="BS20" s="122"/>
      <c r="BT20" s="122"/>
      <c r="BU20" s="122"/>
      <c r="BV20" s="122"/>
      <c r="BW20" s="122"/>
      <c r="BX20" s="122"/>
      <c r="BY20" s="122"/>
      <c r="BZ20" s="123"/>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1"/>
      <c r="BM21" s="122"/>
      <c r="BN21" s="122"/>
      <c r="BO21" s="122"/>
      <c r="BP21" s="122"/>
      <c r="BQ21" s="122"/>
      <c r="BR21" s="122"/>
      <c r="BS21" s="122"/>
      <c r="BT21" s="122"/>
      <c r="BU21" s="122"/>
      <c r="BV21" s="122"/>
      <c r="BW21" s="122"/>
      <c r="BX21" s="122"/>
      <c r="BY21" s="122"/>
      <c r="BZ21" s="123"/>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1"/>
      <c r="BM22" s="122"/>
      <c r="BN22" s="122"/>
      <c r="BO22" s="122"/>
      <c r="BP22" s="122"/>
      <c r="BQ22" s="122"/>
      <c r="BR22" s="122"/>
      <c r="BS22" s="122"/>
      <c r="BT22" s="122"/>
      <c r="BU22" s="122"/>
      <c r="BV22" s="122"/>
      <c r="BW22" s="122"/>
      <c r="BX22" s="122"/>
      <c r="BY22" s="122"/>
      <c r="BZ22" s="123"/>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1"/>
      <c r="BM23" s="122"/>
      <c r="BN23" s="122"/>
      <c r="BO23" s="122"/>
      <c r="BP23" s="122"/>
      <c r="BQ23" s="122"/>
      <c r="BR23" s="122"/>
      <c r="BS23" s="122"/>
      <c r="BT23" s="122"/>
      <c r="BU23" s="122"/>
      <c r="BV23" s="122"/>
      <c r="BW23" s="122"/>
      <c r="BX23" s="122"/>
      <c r="BY23" s="122"/>
      <c r="BZ23" s="123"/>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1"/>
      <c r="BM24" s="122"/>
      <c r="BN24" s="122"/>
      <c r="BO24" s="122"/>
      <c r="BP24" s="122"/>
      <c r="BQ24" s="122"/>
      <c r="BR24" s="122"/>
      <c r="BS24" s="122"/>
      <c r="BT24" s="122"/>
      <c r="BU24" s="122"/>
      <c r="BV24" s="122"/>
      <c r="BW24" s="122"/>
      <c r="BX24" s="122"/>
      <c r="BY24" s="122"/>
      <c r="BZ24" s="123"/>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1"/>
      <c r="BM25" s="122"/>
      <c r="BN25" s="122"/>
      <c r="BO25" s="122"/>
      <c r="BP25" s="122"/>
      <c r="BQ25" s="122"/>
      <c r="BR25" s="122"/>
      <c r="BS25" s="122"/>
      <c r="BT25" s="122"/>
      <c r="BU25" s="122"/>
      <c r="BV25" s="122"/>
      <c r="BW25" s="122"/>
      <c r="BX25" s="122"/>
      <c r="BY25" s="122"/>
      <c r="BZ25" s="123"/>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1"/>
      <c r="BM26" s="122"/>
      <c r="BN26" s="122"/>
      <c r="BO26" s="122"/>
      <c r="BP26" s="122"/>
      <c r="BQ26" s="122"/>
      <c r="BR26" s="122"/>
      <c r="BS26" s="122"/>
      <c r="BT26" s="122"/>
      <c r="BU26" s="122"/>
      <c r="BV26" s="122"/>
      <c r="BW26" s="122"/>
      <c r="BX26" s="122"/>
      <c r="BY26" s="122"/>
      <c r="BZ26" s="123"/>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1"/>
      <c r="BM27" s="122"/>
      <c r="BN27" s="122"/>
      <c r="BO27" s="122"/>
      <c r="BP27" s="122"/>
      <c r="BQ27" s="122"/>
      <c r="BR27" s="122"/>
      <c r="BS27" s="122"/>
      <c r="BT27" s="122"/>
      <c r="BU27" s="122"/>
      <c r="BV27" s="122"/>
      <c r="BW27" s="122"/>
      <c r="BX27" s="122"/>
      <c r="BY27" s="122"/>
      <c r="BZ27" s="123"/>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1"/>
      <c r="BM28" s="122"/>
      <c r="BN28" s="122"/>
      <c r="BO28" s="122"/>
      <c r="BP28" s="122"/>
      <c r="BQ28" s="122"/>
      <c r="BR28" s="122"/>
      <c r="BS28" s="122"/>
      <c r="BT28" s="122"/>
      <c r="BU28" s="122"/>
      <c r="BV28" s="122"/>
      <c r="BW28" s="122"/>
      <c r="BX28" s="122"/>
      <c r="BY28" s="122"/>
      <c r="BZ28" s="123"/>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1"/>
      <c r="BM29" s="122"/>
      <c r="BN29" s="122"/>
      <c r="BO29" s="122"/>
      <c r="BP29" s="122"/>
      <c r="BQ29" s="122"/>
      <c r="BR29" s="122"/>
      <c r="BS29" s="122"/>
      <c r="BT29" s="122"/>
      <c r="BU29" s="122"/>
      <c r="BV29" s="122"/>
      <c r="BW29" s="122"/>
      <c r="BX29" s="122"/>
      <c r="BY29" s="122"/>
      <c r="BZ29" s="123"/>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1"/>
      <c r="BM30" s="122"/>
      <c r="BN30" s="122"/>
      <c r="BO30" s="122"/>
      <c r="BP30" s="122"/>
      <c r="BQ30" s="122"/>
      <c r="BR30" s="122"/>
      <c r="BS30" s="122"/>
      <c r="BT30" s="122"/>
      <c r="BU30" s="122"/>
      <c r="BV30" s="122"/>
      <c r="BW30" s="122"/>
      <c r="BX30" s="122"/>
      <c r="BY30" s="122"/>
      <c r="BZ30" s="123"/>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1"/>
      <c r="BM31" s="122"/>
      <c r="BN31" s="122"/>
      <c r="BO31" s="122"/>
      <c r="BP31" s="122"/>
      <c r="BQ31" s="122"/>
      <c r="BR31" s="122"/>
      <c r="BS31" s="122"/>
      <c r="BT31" s="122"/>
      <c r="BU31" s="122"/>
      <c r="BV31" s="122"/>
      <c r="BW31" s="122"/>
      <c r="BX31" s="122"/>
      <c r="BY31" s="122"/>
      <c r="BZ31" s="123"/>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1"/>
      <c r="BM32" s="122"/>
      <c r="BN32" s="122"/>
      <c r="BO32" s="122"/>
      <c r="BP32" s="122"/>
      <c r="BQ32" s="122"/>
      <c r="BR32" s="122"/>
      <c r="BS32" s="122"/>
      <c r="BT32" s="122"/>
      <c r="BU32" s="122"/>
      <c r="BV32" s="122"/>
      <c r="BW32" s="122"/>
      <c r="BX32" s="122"/>
      <c r="BY32" s="122"/>
      <c r="BZ32" s="123"/>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1"/>
      <c r="BM33" s="122"/>
      <c r="BN33" s="122"/>
      <c r="BO33" s="122"/>
      <c r="BP33" s="122"/>
      <c r="BQ33" s="122"/>
      <c r="BR33" s="122"/>
      <c r="BS33" s="122"/>
      <c r="BT33" s="122"/>
      <c r="BU33" s="122"/>
      <c r="BV33" s="122"/>
      <c r="BW33" s="122"/>
      <c r="BX33" s="122"/>
      <c r="BY33" s="122"/>
      <c r="BZ33" s="123"/>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1"/>
      <c r="BM34" s="122"/>
      <c r="BN34" s="122"/>
      <c r="BO34" s="122"/>
      <c r="BP34" s="122"/>
      <c r="BQ34" s="122"/>
      <c r="BR34" s="122"/>
      <c r="BS34" s="122"/>
      <c r="BT34" s="122"/>
      <c r="BU34" s="122"/>
      <c r="BV34" s="122"/>
      <c r="BW34" s="122"/>
      <c r="BX34" s="122"/>
      <c r="BY34" s="122"/>
      <c r="BZ34" s="123"/>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1"/>
      <c r="BM35" s="122"/>
      <c r="BN35" s="122"/>
      <c r="BO35" s="122"/>
      <c r="BP35" s="122"/>
      <c r="BQ35" s="122"/>
      <c r="BR35" s="122"/>
      <c r="BS35" s="122"/>
      <c r="BT35" s="122"/>
      <c r="BU35" s="122"/>
      <c r="BV35" s="122"/>
      <c r="BW35" s="122"/>
      <c r="BX35" s="122"/>
      <c r="BY35" s="122"/>
      <c r="BZ35" s="123"/>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1"/>
      <c r="BM36" s="122"/>
      <c r="BN36" s="122"/>
      <c r="BO36" s="122"/>
      <c r="BP36" s="122"/>
      <c r="BQ36" s="122"/>
      <c r="BR36" s="122"/>
      <c r="BS36" s="122"/>
      <c r="BT36" s="122"/>
      <c r="BU36" s="122"/>
      <c r="BV36" s="122"/>
      <c r="BW36" s="122"/>
      <c r="BX36" s="122"/>
      <c r="BY36" s="122"/>
      <c r="BZ36" s="123"/>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1"/>
      <c r="BM37" s="122"/>
      <c r="BN37" s="122"/>
      <c r="BO37" s="122"/>
      <c r="BP37" s="122"/>
      <c r="BQ37" s="122"/>
      <c r="BR37" s="122"/>
      <c r="BS37" s="122"/>
      <c r="BT37" s="122"/>
      <c r="BU37" s="122"/>
      <c r="BV37" s="122"/>
      <c r="BW37" s="122"/>
      <c r="BX37" s="122"/>
      <c r="BY37" s="122"/>
      <c r="BZ37" s="123"/>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1"/>
      <c r="BM38" s="122"/>
      <c r="BN38" s="122"/>
      <c r="BO38" s="122"/>
      <c r="BP38" s="122"/>
      <c r="BQ38" s="122"/>
      <c r="BR38" s="122"/>
      <c r="BS38" s="122"/>
      <c r="BT38" s="122"/>
      <c r="BU38" s="122"/>
      <c r="BV38" s="122"/>
      <c r="BW38" s="122"/>
      <c r="BX38" s="122"/>
      <c r="BY38" s="122"/>
      <c r="BZ38" s="123"/>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1"/>
      <c r="BM39" s="122"/>
      <c r="BN39" s="122"/>
      <c r="BO39" s="122"/>
      <c r="BP39" s="122"/>
      <c r="BQ39" s="122"/>
      <c r="BR39" s="122"/>
      <c r="BS39" s="122"/>
      <c r="BT39" s="122"/>
      <c r="BU39" s="122"/>
      <c r="BV39" s="122"/>
      <c r="BW39" s="122"/>
      <c r="BX39" s="122"/>
      <c r="BY39" s="122"/>
      <c r="BZ39" s="123"/>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1"/>
      <c r="BM40" s="122"/>
      <c r="BN40" s="122"/>
      <c r="BO40" s="122"/>
      <c r="BP40" s="122"/>
      <c r="BQ40" s="122"/>
      <c r="BR40" s="122"/>
      <c r="BS40" s="122"/>
      <c r="BT40" s="122"/>
      <c r="BU40" s="122"/>
      <c r="BV40" s="122"/>
      <c r="BW40" s="122"/>
      <c r="BX40" s="122"/>
      <c r="BY40" s="122"/>
      <c r="BZ40" s="123"/>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1"/>
      <c r="BM41" s="122"/>
      <c r="BN41" s="122"/>
      <c r="BO41" s="122"/>
      <c r="BP41" s="122"/>
      <c r="BQ41" s="122"/>
      <c r="BR41" s="122"/>
      <c r="BS41" s="122"/>
      <c r="BT41" s="122"/>
      <c r="BU41" s="122"/>
      <c r="BV41" s="122"/>
      <c r="BW41" s="122"/>
      <c r="BX41" s="122"/>
      <c r="BY41" s="122"/>
      <c r="BZ41" s="123"/>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1"/>
      <c r="BM42" s="122"/>
      <c r="BN42" s="122"/>
      <c r="BO42" s="122"/>
      <c r="BP42" s="122"/>
      <c r="BQ42" s="122"/>
      <c r="BR42" s="122"/>
      <c r="BS42" s="122"/>
      <c r="BT42" s="122"/>
      <c r="BU42" s="122"/>
      <c r="BV42" s="122"/>
      <c r="BW42" s="122"/>
      <c r="BX42" s="122"/>
      <c r="BY42" s="122"/>
      <c r="BZ42" s="123"/>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1"/>
      <c r="BM43" s="122"/>
      <c r="BN43" s="122"/>
      <c r="BO43" s="122"/>
      <c r="BP43" s="122"/>
      <c r="BQ43" s="122"/>
      <c r="BR43" s="122"/>
      <c r="BS43" s="122"/>
      <c r="BT43" s="122"/>
      <c r="BU43" s="122"/>
      <c r="BV43" s="122"/>
      <c r="BW43" s="122"/>
      <c r="BX43" s="122"/>
      <c r="BY43" s="122"/>
      <c r="BZ43" s="123"/>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1"/>
      <c r="BM44" s="122"/>
      <c r="BN44" s="122"/>
      <c r="BO44" s="122"/>
      <c r="BP44" s="122"/>
      <c r="BQ44" s="122"/>
      <c r="BR44" s="122"/>
      <c r="BS44" s="122"/>
      <c r="BT44" s="122"/>
      <c r="BU44" s="122"/>
      <c r="BV44" s="122"/>
      <c r="BW44" s="122"/>
      <c r="BX44" s="122"/>
      <c r="BY44" s="122"/>
      <c r="BZ44" s="123"/>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1"/>
      <c r="BM45" s="122"/>
      <c r="BN45" s="122"/>
      <c r="BO45" s="122"/>
      <c r="BP45" s="122"/>
      <c r="BQ45" s="122"/>
      <c r="BR45" s="122"/>
      <c r="BS45" s="122"/>
      <c r="BT45" s="122"/>
      <c r="BU45" s="122"/>
      <c r="BV45" s="122"/>
      <c r="BW45" s="122"/>
      <c r="BX45" s="122"/>
      <c r="BY45" s="122"/>
      <c r="BZ45" s="123"/>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1"/>
      <c r="BM46" s="122"/>
      <c r="BN46" s="122"/>
      <c r="BO46" s="122"/>
      <c r="BP46" s="122"/>
      <c r="BQ46" s="122"/>
      <c r="BR46" s="122"/>
      <c r="BS46" s="122"/>
      <c r="BT46" s="122"/>
      <c r="BU46" s="122"/>
      <c r="BV46" s="122"/>
      <c r="BW46" s="122"/>
      <c r="BX46" s="122"/>
      <c r="BY46" s="122"/>
      <c r="BZ46" s="123"/>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1"/>
      <c r="BM47" s="122"/>
      <c r="BN47" s="122"/>
      <c r="BO47" s="122"/>
      <c r="BP47" s="122"/>
      <c r="BQ47" s="122"/>
      <c r="BR47" s="122"/>
      <c r="BS47" s="122"/>
      <c r="BT47" s="122"/>
      <c r="BU47" s="122"/>
      <c r="BV47" s="122"/>
      <c r="BW47" s="122"/>
      <c r="BX47" s="122"/>
      <c r="BY47" s="122"/>
      <c r="BZ47" s="123"/>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1"/>
      <c r="BM48" s="122"/>
      <c r="BN48" s="122"/>
      <c r="BO48" s="122"/>
      <c r="BP48" s="122"/>
      <c r="BQ48" s="122"/>
      <c r="BR48" s="122"/>
      <c r="BS48" s="122"/>
      <c r="BT48" s="122"/>
      <c r="BU48" s="122"/>
      <c r="BV48" s="122"/>
      <c r="BW48" s="122"/>
      <c r="BX48" s="122"/>
      <c r="BY48" s="122"/>
      <c r="BZ48" s="123"/>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1"/>
      <c r="BM49" s="122"/>
      <c r="BN49" s="122"/>
      <c r="BO49" s="122"/>
      <c r="BP49" s="122"/>
      <c r="BQ49" s="122"/>
      <c r="BR49" s="122"/>
      <c r="BS49" s="122"/>
      <c r="BT49" s="122"/>
      <c r="BU49" s="122"/>
      <c r="BV49" s="122"/>
      <c r="BW49" s="122"/>
      <c r="BX49" s="122"/>
      <c r="BY49" s="122"/>
      <c r="BZ49" s="123"/>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1"/>
      <c r="BM50" s="122"/>
      <c r="BN50" s="122"/>
      <c r="BO50" s="122"/>
      <c r="BP50" s="122"/>
      <c r="BQ50" s="122"/>
      <c r="BR50" s="122"/>
      <c r="BS50" s="122"/>
      <c r="BT50" s="122"/>
      <c r="BU50" s="122"/>
      <c r="BV50" s="122"/>
      <c r="BW50" s="122"/>
      <c r="BX50" s="122"/>
      <c r="BY50" s="122"/>
      <c r="BZ50" s="123"/>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1"/>
      <c r="BM51" s="122"/>
      <c r="BN51" s="122"/>
      <c r="BO51" s="122"/>
      <c r="BP51" s="122"/>
      <c r="BQ51" s="122"/>
      <c r="BR51" s="122"/>
      <c r="BS51" s="122"/>
      <c r="BT51" s="122"/>
      <c r="BU51" s="122"/>
      <c r="BV51" s="122"/>
      <c r="BW51" s="122"/>
      <c r="BX51" s="122"/>
      <c r="BY51" s="122"/>
      <c r="BZ51" s="123"/>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4"/>
      <c r="BM52" s="125"/>
      <c r="BN52" s="125"/>
      <c r="BO52" s="125"/>
      <c r="BP52" s="125"/>
      <c r="BQ52" s="125"/>
      <c r="BR52" s="125"/>
      <c r="BS52" s="125"/>
      <c r="BT52" s="125"/>
      <c r="BU52" s="125"/>
      <c r="BV52" s="125"/>
      <c r="BW52" s="125"/>
      <c r="BX52" s="125"/>
      <c r="BY52" s="125"/>
      <c r="BZ52" s="126"/>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126</v>
      </c>
      <c r="BM55" s="122"/>
      <c r="BN55" s="122"/>
      <c r="BO55" s="122"/>
      <c r="BP55" s="122"/>
      <c r="BQ55" s="122"/>
      <c r="BR55" s="122"/>
      <c r="BS55" s="122"/>
      <c r="BT55" s="122"/>
      <c r="BU55" s="122"/>
      <c r="BV55" s="122"/>
      <c r="BW55" s="122"/>
      <c r="BX55" s="122"/>
      <c r="BY55" s="122"/>
      <c r="BZ55" s="123"/>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x14ac:dyDescent="0.15">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21"/>
      <c r="BM64" s="122"/>
      <c r="BN64" s="122"/>
      <c r="BO64" s="122"/>
      <c r="BP64" s="122"/>
      <c r="BQ64" s="122"/>
      <c r="BR64" s="122"/>
      <c r="BS64" s="122"/>
      <c r="BT64" s="122"/>
      <c r="BU64" s="122"/>
      <c r="BV64" s="122"/>
      <c r="BW64" s="122"/>
      <c r="BX64" s="122"/>
      <c r="BY64" s="122"/>
      <c r="BZ64" s="123"/>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x14ac:dyDescent="0.15">
      <c r="A66" s="2"/>
      <c r="B66" s="130" t="s">
        <v>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21"/>
      <c r="BM66" s="122"/>
      <c r="BN66" s="122"/>
      <c r="BO66" s="122"/>
      <c r="BP66" s="122"/>
      <c r="BQ66" s="122"/>
      <c r="BR66" s="122"/>
      <c r="BS66" s="122"/>
      <c r="BT66" s="122"/>
      <c r="BU66" s="122"/>
      <c r="BV66" s="122"/>
      <c r="BW66" s="122"/>
      <c r="BX66" s="122"/>
      <c r="BY66" s="122"/>
      <c r="BZ66" s="123"/>
    </row>
    <row r="67" spans="1:78" ht="13.5" customHeight="1" thickBot="1" x14ac:dyDescent="0.2">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125</v>
      </c>
      <c r="BM75" s="122"/>
      <c r="BN75" s="122"/>
      <c r="BO75" s="122"/>
      <c r="BP75" s="122"/>
      <c r="BQ75" s="122"/>
      <c r="BR75" s="122"/>
      <c r="BS75" s="122"/>
      <c r="BT75" s="122"/>
      <c r="BU75" s="122"/>
      <c r="BV75" s="122"/>
      <c r="BW75" s="122"/>
      <c r="BX75" s="122"/>
      <c r="BY75" s="122"/>
      <c r="BZ75" s="123"/>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4.25" thickTop="1" x14ac:dyDescent="0.15">
      <c r="B90" s="40" t="s">
        <v>22</v>
      </c>
    </row>
  </sheetData>
  <sheetProtection algorithmName="SHA-512" hashValue="XGuWORMH/uW5HpPidBUBY847Nn9ezDScYtCZlGn4QcXqrPH8sE21PM9KSptudUfe3oNvj82tPTrYFPYM2w+NKQ==" saltValue="45zl2we46NarWMB1sm4wAA=="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12</v>
      </c>
      <c r="Z5" s="54" t="s">
        <v>63</v>
      </c>
      <c r="AA5" s="54" t="s">
        <v>64</v>
      </c>
      <c r="AB5" s="54" t="s">
        <v>65</v>
      </c>
      <c r="AC5" s="54" t="s">
        <v>66</v>
      </c>
      <c r="AD5" s="54" t="s">
        <v>67</v>
      </c>
      <c r="AE5" s="54" t="s">
        <v>68</v>
      </c>
      <c r="AF5" s="54" t="s">
        <v>69</v>
      </c>
      <c r="AG5" s="54" t="s">
        <v>65</v>
      </c>
      <c r="AH5" s="54" t="s">
        <v>66</v>
      </c>
      <c r="AI5" s="54" t="s">
        <v>67</v>
      </c>
      <c r="AJ5" s="54" t="s">
        <v>68</v>
      </c>
      <c r="AK5" s="54" t="s">
        <v>69</v>
      </c>
      <c r="AL5" s="54" t="s">
        <v>70</v>
      </c>
      <c r="AM5" s="54" t="s">
        <v>71</v>
      </c>
      <c r="AN5" s="54" t="s">
        <v>72</v>
      </c>
      <c r="AO5" s="54" t="s">
        <v>73</v>
      </c>
      <c r="AP5" s="54" t="s">
        <v>74</v>
      </c>
      <c r="AQ5" s="54" t="s">
        <v>75</v>
      </c>
      <c r="AR5" s="54" t="s">
        <v>76</v>
      </c>
      <c r="AS5" s="54" t="s">
        <v>77</v>
      </c>
      <c r="AT5" s="54" t="s">
        <v>78</v>
      </c>
      <c r="AU5" s="54" t="s">
        <v>79</v>
      </c>
      <c r="AV5" s="54" t="s">
        <v>80</v>
      </c>
      <c r="AW5" s="54" t="s">
        <v>70</v>
      </c>
      <c r="AX5" s="54" t="s">
        <v>71</v>
      </c>
      <c r="AY5" s="54" t="s">
        <v>72</v>
      </c>
      <c r="AZ5" s="54" t="s">
        <v>73</v>
      </c>
      <c r="BA5" s="54" t="s">
        <v>74</v>
      </c>
      <c r="BB5" s="54" t="s">
        <v>75</v>
      </c>
      <c r="BC5" s="54" t="s">
        <v>76</v>
      </c>
      <c r="BD5" s="54" t="s">
        <v>77</v>
      </c>
      <c r="BE5" s="54" t="s">
        <v>78</v>
      </c>
      <c r="BF5" s="54" t="s">
        <v>79</v>
      </c>
      <c r="BG5" s="54" t="s">
        <v>80</v>
      </c>
      <c r="BH5" s="54" t="s">
        <v>70</v>
      </c>
      <c r="BI5" s="54" t="s">
        <v>71</v>
      </c>
      <c r="BJ5" s="54" t="s">
        <v>72</v>
      </c>
      <c r="BK5" s="54" t="s">
        <v>73</v>
      </c>
      <c r="BL5" s="54" t="s">
        <v>74</v>
      </c>
      <c r="BM5" s="54" t="s">
        <v>75</v>
      </c>
      <c r="BN5" s="54" t="s">
        <v>76</v>
      </c>
      <c r="BO5" s="54" t="s">
        <v>77</v>
      </c>
      <c r="BP5" s="54" t="s">
        <v>78</v>
      </c>
      <c r="BQ5" s="54" t="s">
        <v>79</v>
      </c>
      <c r="BR5" s="54" t="s">
        <v>80</v>
      </c>
      <c r="BS5" s="54" t="s">
        <v>70</v>
      </c>
      <c r="BT5" s="54" t="s">
        <v>71</v>
      </c>
      <c r="BU5" s="54" t="s">
        <v>72</v>
      </c>
      <c r="BV5" s="54" t="s">
        <v>73</v>
      </c>
      <c r="BW5" s="54" t="s">
        <v>74</v>
      </c>
      <c r="BX5" s="54" t="s">
        <v>75</v>
      </c>
      <c r="BY5" s="54" t="s">
        <v>76</v>
      </c>
      <c r="BZ5" s="54" t="s">
        <v>77</v>
      </c>
      <c r="CA5" s="54" t="s">
        <v>78</v>
      </c>
      <c r="CB5" s="54" t="s">
        <v>79</v>
      </c>
      <c r="CC5" s="54" t="s">
        <v>80</v>
      </c>
      <c r="CD5" s="54" t="s">
        <v>70</v>
      </c>
      <c r="CE5" s="54" t="s">
        <v>71</v>
      </c>
      <c r="CF5" s="54" t="s">
        <v>72</v>
      </c>
      <c r="CG5" s="54" t="s">
        <v>73</v>
      </c>
      <c r="CH5" s="54" t="s">
        <v>74</v>
      </c>
      <c r="CI5" s="54" t="s">
        <v>75</v>
      </c>
      <c r="CJ5" s="54" t="s">
        <v>76</v>
      </c>
      <c r="CK5" s="54" t="s">
        <v>77</v>
      </c>
      <c r="CL5" s="54" t="s">
        <v>78</v>
      </c>
      <c r="CM5" s="54" t="s">
        <v>79</v>
      </c>
      <c r="CN5" s="54" t="s">
        <v>70</v>
      </c>
      <c r="CO5" s="54" t="s">
        <v>71</v>
      </c>
      <c r="CP5" s="54" t="s">
        <v>72</v>
      </c>
      <c r="CQ5" s="54" t="s">
        <v>73</v>
      </c>
      <c r="CR5" s="54" t="s">
        <v>74</v>
      </c>
      <c r="CS5" s="54" t="s">
        <v>75</v>
      </c>
      <c r="CT5" s="54" t="s">
        <v>76</v>
      </c>
      <c r="CU5" s="54" t="s">
        <v>77</v>
      </c>
      <c r="CV5" s="54" t="s">
        <v>78</v>
      </c>
      <c r="CW5" s="54" t="s">
        <v>79</v>
      </c>
      <c r="CX5" s="54" t="s">
        <v>70</v>
      </c>
      <c r="CY5" s="54" t="s">
        <v>71</v>
      </c>
      <c r="CZ5" s="54" t="s">
        <v>72</v>
      </c>
      <c r="DA5" s="54" t="s">
        <v>73</v>
      </c>
      <c r="DB5" s="54" t="s">
        <v>74</v>
      </c>
      <c r="DC5" s="54" t="s">
        <v>75</v>
      </c>
      <c r="DD5" s="54" t="s">
        <v>76</v>
      </c>
      <c r="DE5" s="54" t="s">
        <v>77</v>
      </c>
      <c r="DF5" s="54" t="s">
        <v>78</v>
      </c>
      <c r="DG5" s="54" t="s">
        <v>79</v>
      </c>
      <c r="DH5" s="54" t="s">
        <v>70</v>
      </c>
      <c r="DI5" s="54" t="s">
        <v>71</v>
      </c>
      <c r="DJ5" s="54" t="s">
        <v>72</v>
      </c>
      <c r="DK5" s="54" t="s">
        <v>73</v>
      </c>
      <c r="DL5" s="54" t="s">
        <v>74</v>
      </c>
      <c r="DM5" s="54" t="s">
        <v>75</v>
      </c>
      <c r="DN5" s="54" t="s">
        <v>76</v>
      </c>
      <c r="DO5" s="54" t="s">
        <v>77</v>
      </c>
      <c r="DP5" s="54" t="s">
        <v>78</v>
      </c>
      <c r="DQ5" s="54" t="s">
        <v>79</v>
      </c>
      <c r="DR5" s="54" t="s">
        <v>70</v>
      </c>
      <c r="DS5" s="54" t="s">
        <v>71</v>
      </c>
      <c r="DT5" s="54" t="s">
        <v>72</v>
      </c>
      <c r="DU5" s="54" t="s">
        <v>73</v>
      </c>
      <c r="DV5" s="54" t="s">
        <v>74</v>
      </c>
      <c r="DW5" s="54" t="s">
        <v>75</v>
      </c>
      <c r="DX5" s="54" t="s">
        <v>76</v>
      </c>
      <c r="DY5" s="54" t="s">
        <v>77</v>
      </c>
      <c r="DZ5" s="54" t="s">
        <v>78</v>
      </c>
      <c r="EA5" s="54" t="s">
        <v>79</v>
      </c>
      <c r="EB5" s="54" t="s">
        <v>70</v>
      </c>
      <c r="EC5" s="54" t="s">
        <v>71</v>
      </c>
      <c r="ED5" s="54" t="s">
        <v>72</v>
      </c>
      <c r="EE5" s="54" t="s">
        <v>73</v>
      </c>
      <c r="EF5" s="54" t="s">
        <v>74</v>
      </c>
      <c r="EG5" s="54" t="s">
        <v>81</v>
      </c>
      <c r="EH5" s="54" t="s">
        <v>82</v>
      </c>
      <c r="EI5" s="54" t="s">
        <v>83</v>
      </c>
      <c r="EJ5" s="54" t="s">
        <v>84</v>
      </c>
      <c r="EK5" s="54" t="s">
        <v>85</v>
      </c>
      <c r="EL5" s="54" t="s">
        <v>70</v>
      </c>
      <c r="EM5" s="54" t="s">
        <v>71</v>
      </c>
      <c r="EN5" s="54" t="s">
        <v>72</v>
      </c>
      <c r="EO5" s="54" t="s">
        <v>73</v>
      </c>
      <c r="EP5" s="54" t="s">
        <v>74</v>
      </c>
      <c r="EQ5" s="54" t="s">
        <v>81</v>
      </c>
      <c r="ER5" s="54" t="s">
        <v>82</v>
      </c>
      <c r="ES5" s="54" t="s">
        <v>83</v>
      </c>
      <c r="ET5" s="54" t="s">
        <v>84</v>
      </c>
      <c r="EU5" s="54" t="s">
        <v>85</v>
      </c>
      <c r="EV5" s="54" t="s">
        <v>70</v>
      </c>
      <c r="EW5" s="54" t="s">
        <v>71</v>
      </c>
      <c r="EX5" s="54" t="s">
        <v>72</v>
      </c>
      <c r="EY5" s="54" t="s">
        <v>73</v>
      </c>
      <c r="EZ5" s="54" t="s">
        <v>74</v>
      </c>
      <c r="FA5" s="54" t="s">
        <v>81</v>
      </c>
      <c r="FB5" s="54" t="s">
        <v>82</v>
      </c>
      <c r="FC5" s="54" t="s">
        <v>83</v>
      </c>
      <c r="FD5" s="54" t="s">
        <v>84</v>
      </c>
      <c r="FE5" s="54" t="s">
        <v>85</v>
      </c>
      <c r="FF5" s="54" t="s">
        <v>70</v>
      </c>
      <c r="FG5" s="54" t="s">
        <v>71</v>
      </c>
      <c r="FH5" s="54" t="s">
        <v>72</v>
      </c>
      <c r="FI5" s="54" t="s">
        <v>73</v>
      </c>
      <c r="FJ5" s="54" t="s">
        <v>74</v>
      </c>
      <c r="FK5" s="54" t="s">
        <v>75</v>
      </c>
      <c r="FL5" s="54" t="s">
        <v>76</v>
      </c>
      <c r="FM5" s="54" t="s">
        <v>77</v>
      </c>
      <c r="FN5" s="54" t="s">
        <v>78</v>
      </c>
      <c r="FO5" s="54" t="s">
        <v>79</v>
      </c>
    </row>
    <row r="6" spans="8:171" s="62" customFormat="1" x14ac:dyDescent="0.15">
      <c r="H6" s="42" t="s">
        <v>86</v>
      </c>
      <c r="I6" s="55" t="str">
        <f>I7</f>
        <v>2019</v>
      </c>
      <c r="J6" s="55" t="str">
        <f t="shared" ref="J6:AK6" si="3">J7</f>
        <v>041009</v>
      </c>
      <c r="K6" s="55" t="str">
        <f t="shared" si="3"/>
        <v>46</v>
      </c>
      <c r="L6" s="55" t="str">
        <f t="shared" si="3"/>
        <v>03</v>
      </c>
      <c r="M6" s="56" t="str">
        <f>M7</f>
        <v>3</v>
      </c>
      <c r="N6" s="56" t="str">
        <f>N7</f>
        <v>000</v>
      </c>
      <c r="O6" s="55" t="str">
        <f t="shared" si="3"/>
        <v>宮城県　仙台市</v>
      </c>
      <c r="P6" s="55" t="str">
        <f t="shared" si="3"/>
        <v>法適用</v>
      </c>
      <c r="Q6" s="55" t="str">
        <f t="shared" si="3"/>
        <v>交通事業</v>
      </c>
      <c r="R6" s="55" t="str">
        <f t="shared" si="3"/>
        <v>自動車運送事業</v>
      </c>
      <c r="S6" s="55" t="str">
        <f t="shared" si="3"/>
        <v>自治体職員</v>
      </c>
      <c r="T6" s="57">
        <f t="shared" si="3"/>
        <v>4.3</v>
      </c>
      <c r="U6" s="57">
        <f t="shared" si="3"/>
        <v>568.4</v>
      </c>
      <c r="V6" s="58">
        <f t="shared" si="3"/>
        <v>13492</v>
      </c>
      <c r="W6" s="58">
        <f t="shared" si="3"/>
        <v>480</v>
      </c>
      <c r="X6" s="58">
        <f t="shared" si="3"/>
        <v>328</v>
      </c>
      <c r="Y6" s="57">
        <f>Y7</f>
        <v>49</v>
      </c>
      <c r="Z6" s="55" t="str">
        <f t="shared" si="3"/>
        <v>有</v>
      </c>
      <c r="AA6" s="55" t="str">
        <f t="shared" si="3"/>
        <v>無</v>
      </c>
      <c r="AB6" s="58">
        <f t="shared" si="3"/>
        <v>41216</v>
      </c>
      <c r="AC6" s="58">
        <f t="shared" si="3"/>
        <v>37749</v>
      </c>
      <c r="AD6" s="58">
        <f t="shared" si="3"/>
        <v>38765</v>
      </c>
      <c r="AE6" s="58">
        <f t="shared" si="3"/>
        <v>38527</v>
      </c>
      <c r="AF6" s="58">
        <f t="shared" si="3"/>
        <v>37571</v>
      </c>
      <c r="AG6" s="58">
        <f t="shared" si="3"/>
        <v>2747970</v>
      </c>
      <c r="AH6" s="58">
        <f t="shared" si="3"/>
        <v>2908084</v>
      </c>
      <c r="AI6" s="58">
        <f t="shared" si="3"/>
        <v>3037123</v>
      </c>
      <c r="AJ6" s="58">
        <f t="shared" si="3"/>
        <v>3108864</v>
      </c>
      <c r="AK6" s="58">
        <f t="shared" si="3"/>
        <v>2762991</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87</v>
      </c>
      <c r="J7" s="63" t="s">
        <v>88</v>
      </c>
      <c r="K7" s="63" t="s">
        <v>89</v>
      </c>
      <c r="L7" s="63" t="s">
        <v>90</v>
      </c>
      <c r="M7" s="63" t="s">
        <v>91</v>
      </c>
      <c r="N7" s="63" t="s">
        <v>92</v>
      </c>
      <c r="O7" s="63" t="s">
        <v>93</v>
      </c>
      <c r="P7" s="63" t="s">
        <v>94</v>
      </c>
      <c r="Q7" s="63" t="s">
        <v>95</v>
      </c>
      <c r="R7" s="63" t="s">
        <v>96</v>
      </c>
      <c r="S7" s="63" t="s">
        <v>97</v>
      </c>
      <c r="T7" s="64">
        <v>4.3</v>
      </c>
      <c r="U7" s="64">
        <v>568.4</v>
      </c>
      <c r="V7" s="65">
        <v>13492</v>
      </c>
      <c r="W7" s="65">
        <v>480</v>
      </c>
      <c r="X7" s="65">
        <v>328</v>
      </c>
      <c r="Y7" s="64">
        <v>49</v>
      </c>
      <c r="Z7" s="63" t="s">
        <v>98</v>
      </c>
      <c r="AA7" s="63" t="s">
        <v>99</v>
      </c>
      <c r="AB7" s="65">
        <v>41216</v>
      </c>
      <c r="AC7" s="65">
        <v>37749</v>
      </c>
      <c r="AD7" s="65">
        <v>38765</v>
      </c>
      <c r="AE7" s="65">
        <v>38527</v>
      </c>
      <c r="AF7" s="65">
        <v>37571</v>
      </c>
      <c r="AG7" s="65">
        <v>2747970</v>
      </c>
      <c r="AH7" s="65">
        <v>2908084</v>
      </c>
      <c r="AI7" s="65">
        <v>3037123</v>
      </c>
      <c r="AJ7" s="65">
        <v>3108864</v>
      </c>
      <c r="AK7" s="65">
        <v>2762991</v>
      </c>
      <c r="AL7" s="64">
        <v>95.2</v>
      </c>
      <c r="AM7" s="64">
        <v>92</v>
      </c>
      <c r="AN7" s="64">
        <v>96</v>
      </c>
      <c r="AO7" s="64">
        <v>98.8</v>
      </c>
      <c r="AP7" s="64">
        <v>96.2</v>
      </c>
      <c r="AQ7" s="64">
        <v>104.1</v>
      </c>
      <c r="AR7" s="64">
        <v>103.5</v>
      </c>
      <c r="AS7" s="64">
        <v>103.3</v>
      </c>
      <c r="AT7" s="64">
        <v>102.4</v>
      </c>
      <c r="AU7" s="64">
        <v>98.5</v>
      </c>
      <c r="AV7" s="64">
        <v>100</v>
      </c>
      <c r="AW7" s="64">
        <v>68.2</v>
      </c>
      <c r="AX7" s="64">
        <v>62.1</v>
      </c>
      <c r="AY7" s="64">
        <v>64.900000000000006</v>
      </c>
      <c r="AZ7" s="64">
        <v>67</v>
      </c>
      <c r="BA7" s="64">
        <v>67.900000000000006</v>
      </c>
      <c r="BB7" s="64">
        <v>95.5</v>
      </c>
      <c r="BC7" s="64">
        <v>94.2</v>
      </c>
      <c r="BD7" s="64">
        <v>94</v>
      </c>
      <c r="BE7" s="64">
        <v>93.2</v>
      </c>
      <c r="BF7" s="64">
        <v>89.9</v>
      </c>
      <c r="BG7" s="64">
        <v>100</v>
      </c>
      <c r="BH7" s="64">
        <v>68.3</v>
      </c>
      <c r="BI7" s="64">
        <v>38.4</v>
      </c>
      <c r="BJ7" s="64">
        <v>44.4</v>
      </c>
      <c r="BK7" s="64">
        <v>56.5</v>
      </c>
      <c r="BL7" s="64">
        <v>58.9</v>
      </c>
      <c r="BM7" s="64">
        <v>97.7</v>
      </c>
      <c r="BN7" s="64">
        <v>100</v>
      </c>
      <c r="BO7" s="64">
        <v>156.69999999999999</v>
      </c>
      <c r="BP7" s="64">
        <v>155.30000000000001</v>
      </c>
      <c r="BQ7" s="64">
        <v>154.19999999999999</v>
      </c>
      <c r="BR7" s="64">
        <v>100</v>
      </c>
      <c r="BS7" s="64">
        <v>69</v>
      </c>
      <c r="BT7" s="64">
        <v>86.4</v>
      </c>
      <c r="BU7" s="64">
        <v>90.5</v>
      </c>
      <c r="BV7" s="64">
        <v>92</v>
      </c>
      <c r="BW7" s="64">
        <v>84.7</v>
      </c>
      <c r="BX7" s="64">
        <v>90.4</v>
      </c>
      <c r="BY7" s="64">
        <v>86.1</v>
      </c>
      <c r="BZ7" s="64">
        <v>62.9</v>
      </c>
      <c r="CA7" s="64">
        <v>34.799999999999997</v>
      </c>
      <c r="CB7" s="64">
        <v>35.1</v>
      </c>
      <c r="CC7" s="64">
        <v>0</v>
      </c>
      <c r="CD7" s="64">
        <v>66.7</v>
      </c>
      <c r="CE7" s="64">
        <v>77</v>
      </c>
      <c r="CF7" s="64">
        <v>78.3</v>
      </c>
      <c r="CG7" s="64">
        <v>80.7</v>
      </c>
      <c r="CH7" s="64">
        <v>73.5</v>
      </c>
      <c r="CI7" s="64">
        <v>13.6</v>
      </c>
      <c r="CJ7" s="64">
        <v>14.6</v>
      </c>
      <c r="CK7" s="64">
        <v>14.5</v>
      </c>
      <c r="CL7" s="64">
        <v>14.7</v>
      </c>
      <c r="CM7" s="64">
        <v>14.2</v>
      </c>
      <c r="CN7" s="64">
        <v>250.9</v>
      </c>
      <c r="CO7" s="64">
        <v>284.7</v>
      </c>
      <c r="CP7" s="64">
        <v>269.39999999999998</v>
      </c>
      <c r="CQ7" s="64">
        <v>263.2</v>
      </c>
      <c r="CR7" s="64">
        <v>264.8</v>
      </c>
      <c r="CS7" s="64">
        <v>177.3</v>
      </c>
      <c r="CT7" s="64">
        <v>180</v>
      </c>
      <c r="CU7" s="64">
        <v>180.1</v>
      </c>
      <c r="CV7" s="64">
        <v>182.9</v>
      </c>
      <c r="CW7" s="64">
        <v>190.5</v>
      </c>
      <c r="CX7" s="64">
        <v>26.6</v>
      </c>
      <c r="CY7" s="64">
        <v>27.1</v>
      </c>
      <c r="CZ7" s="64">
        <v>29.1</v>
      </c>
      <c r="DA7" s="64">
        <v>30.7</v>
      </c>
      <c r="DB7" s="64">
        <v>27.8</v>
      </c>
      <c r="DC7" s="64">
        <v>7.7</v>
      </c>
      <c r="DD7" s="64">
        <v>8.1</v>
      </c>
      <c r="DE7" s="64">
        <v>8</v>
      </c>
      <c r="DF7" s="64">
        <v>8</v>
      </c>
      <c r="DG7" s="64">
        <v>7.5</v>
      </c>
      <c r="DH7" s="64">
        <v>39.700000000000003</v>
      </c>
      <c r="DI7" s="64">
        <v>31.1</v>
      </c>
      <c r="DJ7" s="64">
        <v>27.9</v>
      </c>
      <c r="DK7" s="64">
        <v>29.3</v>
      </c>
      <c r="DL7" s="64">
        <v>31.6</v>
      </c>
      <c r="DM7" s="64">
        <v>27</v>
      </c>
      <c r="DN7" s="64">
        <v>22.5</v>
      </c>
      <c r="DO7" s="64">
        <v>21.9</v>
      </c>
      <c r="DP7" s="64">
        <v>23.3</v>
      </c>
      <c r="DQ7" s="64">
        <v>29.5</v>
      </c>
      <c r="DR7" s="64">
        <v>75.900000000000006</v>
      </c>
      <c r="DS7" s="64">
        <v>79.3</v>
      </c>
      <c r="DT7" s="64">
        <v>81.599999999999994</v>
      </c>
      <c r="DU7" s="64">
        <v>83.4</v>
      </c>
      <c r="DV7" s="64">
        <v>76.8</v>
      </c>
      <c r="DW7" s="64">
        <v>78.900000000000006</v>
      </c>
      <c r="DX7" s="64">
        <v>78.400000000000006</v>
      </c>
      <c r="DY7" s="64">
        <v>77.8</v>
      </c>
      <c r="DZ7" s="64">
        <v>77.400000000000006</v>
      </c>
      <c r="EA7" s="64">
        <v>74.900000000000006</v>
      </c>
      <c r="EB7" s="66">
        <v>473.85</v>
      </c>
      <c r="EC7" s="66">
        <v>497.43</v>
      </c>
      <c r="ED7" s="66">
        <v>500.05</v>
      </c>
      <c r="EE7" s="66">
        <v>506.47</v>
      </c>
      <c r="EF7" s="66">
        <v>499.55</v>
      </c>
      <c r="EG7" s="66">
        <v>251.2</v>
      </c>
      <c r="EH7" s="66">
        <v>255.17</v>
      </c>
      <c r="EI7" s="66">
        <v>248.24</v>
      </c>
      <c r="EJ7" s="66">
        <v>249.59</v>
      </c>
      <c r="EK7" s="66">
        <v>250.69</v>
      </c>
      <c r="EL7" s="66">
        <v>694.24</v>
      </c>
      <c r="EM7" s="66">
        <v>770.46</v>
      </c>
      <c r="EN7" s="66">
        <v>753.06</v>
      </c>
      <c r="EO7" s="66">
        <v>747.26</v>
      </c>
      <c r="EP7" s="66">
        <v>730.89</v>
      </c>
      <c r="EQ7" s="66">
        <v>319.07</v>
      </c>
      <c r="ER7" s="66">
        <v>324.35000000000002</v>
      </c>
      <c r="ES7" s="66">
        <v>330.16</v>
      </c>
      <c r="ET7" s="66">
        <v>339.58</v>
      </c>
      <c r="EU7" s="66">
        <v>351.73</v>
      </c>
      <c r="EV7" s="66">
        <v>308.37</v>
      </c>
      <c r="EW7" s="66">
        <v>324.61</v>
      </c>
      <c r="EX7" s="66">
        <v>318.43</v>
      </c>
      <c r="EY7" s="66">
        <v>308.04000000000002</v>
      </c>
      <c r="EZ7" s="66">
        <v>291.11</v>
      </c>
      <c r="FA7" s="66">
        <v>186.85</v>
      </c>
      <c r="FB7" s="66">
        <v>189.23</v>
      </c>
      <c r="FC7" s="66">
        <v>193.56</v>
      </c>
      <c r="FD7" s="66">
        <v>193.73</v>
      </c>
      <c r="FE7" s="66">
        <v>198.37</v>
      </c>
      <c r="FF7" s="64">
        <v>14.2</v>
      </c>
      <c r="FG7" s="64">
        <v>13.8</v>
      </c>
      <c r="FH7" s="64">
        <v>14.3</v>
      </c>
      <c r="FI7" s="64">
        <v>14.7</v>
      </c>
      <c r="FJ7" s="64">
        <v>14.1</v>
      </c>
      <c r="FK7" s="64">
        <v>17.7</v>
      </c>
      <c r="FL7" s="64">
        <v>18</v>
      </c>
      <c r="FM7" s="64">
        <v>18.399999999999999</v>
      </c>
      <c r="FN7" s="64">
        <v>18.3</v>
      </c>
      <c r="FO7" s="64">
        <v>18.100000000000001</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100</v>
      </c>
      <c r="J9" s="68" t="s">
        <v>101</v>
      </c>
      <c r="K9" s="68" t="s">
        <v>102</v>
      </c>
      <c r="L9" s="68" t="s">
        <v>103</v>
      </c>
      <c r="M9" s="68" t="s">
        <v>104</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105</v>
      </c>
      <c r="AV9" s="69"/>
      <c r="AW9" s="69"/>
      <c r="AX9" s="69"/>
      <c r="AY9" s="69"/>
      <c r="AZ9" s="69"/>
      <c r="BA9" s="67"/>
      <c r="BB9" s="67"/>
      <c r="BC9" s="2"/>
      <c r="BD9" s="2"/>
      <c r="BE9" s="2"/>
      <c r="BF9" s="67" t="s">
        <v>105</v>
      </c>
      <c r="BG9" s="69"/>
      <c r="BH9" s="69"/>
      <c r="BI9" s="69"/>
      <c r="BJ9" s="69"/>
      <c r="BK9" s="69"/>
      <c r="BL9" s="2"/>
      <c r="BM9" s="2"/>
      <c r="BN9" s="2"/>
      <c r="BO9" s="2"/>
      <c r="BP9" s="2"/>
      <c r="BQ9" s="67" t="s">
        <v>105</v>
      </c>
      <c r="BR9" s="69"/>
      <c r="BS9" s="69"/>
      <c r="BT9" s="69"/>
      <c r="BU9" s="69"/>
      <c r="BV9" s="69"/>
      <c r="BW9" s="2"/>
      <c r="BX9" s="2"/>
      <c r="BY9" s="2"/>
      <c r="BZ9" s="2"/>
      <c r="CA9" s="2"/>
      <c r="CB9" s="67" t="s">
        <v>105</v>
      </c>
      <c r="CC9" s="69"/>
      <c r="CD9" s="69"/>
      <c r="CE9" s="69"/>
      <c r="CF9" s="69"/>
      <c r="CG9" s="69"/>
      <c r="CH9" s="2"/>
      <c r="CI9" s="2"/>
      <c r="CJ9" s="2"/>
      <c r="CK9" s="2"/>
      <c r="CL9" s="2"/>
      <c r="CM9" s="2"/>
      <c r="CN9" s="2"/>
      <c r="CO9" s="2"/>
      <c r="CP9" s="2"/>
      <c r="CQ9" s="2"/>
      <c r="CR9" s="2"/>
      <c r="CS9" s="2"/>
      <c r="CT9" s="2"/>
      <c r="CU9" s="2"/>
      <c r="CV9" s="67" t="s">
        <v>105</v>
      </c>
      <c r="CW9" s="69"/>
      <c r="CX9" s="69"/>
      <c r="CY9" s="69"/>
      <c r="CZ9" s="69"/>
      <c r="DA9" s="69"/>
      <c r="DB9" s="2"/>
      <c r="DC9" s="2"/>
      <c r="DD9" s="2"/>
      <c r="DE9" s="2"/>
      <c r="DF9" s="67" t="s">
        <v>105</v>
      </c>
      <c r="DG9" s="69"/>
      <c r="DH9" s="69"/>
      <c r="DI9" s="69"/>
      <c r="DJ9" s="69"/>
      <c r="DK9" s="69"/>
      <c r="DL9" s="2"/>
      <c r="DM9" s="2"/>
      <c r="DN9" s="2"/>
      <c r="DO9" s="2"/>
      <c r="DP9" s="67" t="s">
        <v>105</v>
      </c>
      <c r="DQ9" s="69"/>
      <c r="DR9" s="69"/>
      <c r="DS9" s="69"/>
      <c r="DT9" s="69"/>
      <c r="DU9" s="69"/>
      <c r="DV9" s="2"/>
      <c r="DW9" s="2"/>
      <c r="DX9" s="2"/>
      <c r="DY9" s="2"/>
      <c r="DZ9" s="67" t="s">
        <v>105</v>
      </c>
      <c r="EA9" s="69"/>
      <c r="EB9" s="69"/>
      <c r="EC9" s="69"/>
      <c r="ED9" s="69"/>
      <c r="EE9" s="69"/>
      <c r="EF9" s="2"/>
      <c r="EG9" s="2"/>
      <c r="EH9" s="2"/>
      <c r="EI9" s="2"/>
      <c r="EJ9" s="67" t="s">
        <v>105</v>
      </c>
      <c r="EK9" s="69"/>
      <c r="EL9" s="69"/>
      <c r="EM9" s="69"/>
      <c r="EN9" s="69"/>
      <c r="EO9" s="69"/>
      <c r="EP9" s="2"/>
      <c r="EQ9" s="2"/>
      <c r="ER9" s="2"/>
      <c r="ES9" s="2"/>
      <c r="ET9" s="67" t="s">
        <v>105</v>
      </c>
      <c r="EU9" s="69"/>
      <c r="EV9" s="69"/>
      <c r="EW9" s="69"/>
      <c r="EX9" s="69"/>
      <c r="EY9" s="69"/>
      <c r="EZ9" s="2"/>
      <c r="FA9" s="2"/>
      <c r="FB9" s="2"/>
      <c r="FC9" s="2"/>
      <c r="FD9" s="67" t="s">
        <v>105</v>
      </c>
      <c r="FE9" s="69"/>
      <c r="FF9" s="69"/>
      <c r="FG9" s="69"/>
      <c r="FH9" s="69"/>
      <c r="FI9" s="69"/>
      <c r="FJ9" s="2"/>
      <c r="FK9" s="2"/>
      <c r="FL9" s="2"/>
      <c r="FM9" s="2"/>
    </row>
    <row r="10" spans="8:171" x14ac:dyDescent="0.15">
      <c r="H10" s="68" t="s">
        <v>106</v>
      </c>
      <c r="I10" s="70" t="str">
        <f>IF(VALUE($I$6)=0,"0",IF(VALUE($I$6)&gt;2022,"R"&amp;TEXT(VALUE($I$6)-2022,"00"),"H"&amp;VALUE($I$6)-1992))</f>
        <v>H27</v>
      </c>
      <c r="J10" s="70" t="str">
        <f>IF(VALUE($I$6)=0,"0",IF(VALUE($I$6)&gt;2021,"R"&amp;TEXT(VALUE($I$6)-2021,"00"),"H"&amp;VALUE($I$6)-1991))</f>
        <v>H28</v>
      </c>
      <c r="K10" s="70" t="str">
        <f>IF(VALUE($I$6)=0,"0",IF(VALUE($I$6)&gt;2020,"R"&amp;TEXT(VALUE($I$6)-2020,"00"),"H"&amp;VALUE($I$6)-1990))</f>
        <v>H29</v>
      </c>
      <c r="L10" s="70" t="str">
        <f>IF(VALUE($I$6)=0,"0",IF(VALUE($I$6)&gt;2019,"R"&amp;TEXT(VALUE($I$6)-2019,"00"),"H"&amp;VALUE($I$6)-1989))</f>
        <v>H30</v>
      </c>
      <c r="M10" s="70" t="str">
        <f>IF(VALUE($I$6)=0,"0",IF(VALUE($I$6)&gt;2018,"R"&amp;TEXT(VALUE($I$6)-2018,"00"),"H"&amp;VALUE($I$6)-1988))</f>
        <v>R01</v>
      </c>
      <c r="N10" s="2"/>
      <c r="O10" s="2"/>
      <c r="P10" s="2"/>
      <c r="Q10" s="2"/>
      <c r="R10" s="2"/>
      <c r="S10" s="2"/>
      <c r="T10" s="2"/>
      <c r="U10" s="2"/>
      <c r="V10" s="2"/>
      <c r="W10" s="2"/>
      <c r="X10" s="2"/>
      <c r="Y10" s="2"/>
      <c r="Z10" s="2"/>
      <c r="AA10" s="2"/>
      <c r="AB10" s="2"/>
      <c r="AC10" s="2"/>
      <c r="AD10" s="2"/>
      <c r="AE10" s="2"/>
      <c r="AF10" s="2"/>
      <c r="AG10" s="2"/>
      <c r="AH10" s="2"/>
      <c r="AI10" s="2"/>
      <c r="AJ10" s="67" t="s">
        <v>105</v>
      </c>
      <c r="AK10" s="69"/>
      <c r="AL10" s="69"/>
      <c r="AM10" s="69"/>
      <c r="AN10" s="69"/>
      <c r="AO10" s="69"/>
      <c r="AP10" s="71"/>
      <c r="AQ10" s="71"/>
      <c r="AR10" s="71"/>
      <c r="AS10" s="71"/>
      <c r="AT10" s="71"/>
      <c r="AU10" s="72"/>
      <c r="AV10" s="73" t="str">
        <f>$I$10</f>
        <v>H27</v>
      </c>
      <c r="AW10" s="73" t="str">
        <f>$J$10</f>
        <v>H28</v>
      </c>
      <c r="AX10" s="73" t="str">
        <f>$K$10</f>
        <v>H29</v>
      </c>
      <c r="AY10" s="73" t="str">
        <f>$L$10</f>
        <v>H30</v>
      </c>
      <c r="AZ10" s="73" t="str">
        <f>$M$10</f>
        <v>R01</v>
      </c>
      <c r="BA10" s="71"/>
      <c r="BB10" s="72"/>
      <c r="BC10" s="71"/>
      <c r="BD10" s="71"/>
      <c r="BE10" s="71"/>
      <c r="BF10" s="72"/>
      <c r="BG10" s="73" t="str">
        <f>$I$10</f>
        <v>H27</v>
      </c>
      <c r="BH10" s="73" t="str">
        <f>$J$10</f>
        <v>H28</v>
      </c>
      <c r="BI10" s="73" t="str">
        <f>$K$10</f>
        <v>H29</v>
      </c>
      <c r="BJ10" s="73" t="str">
        <f>$L$10</f>
        <v>H30</v>
      </c>
      <c r="BK10" s="73" t="str">
        <f>$M$10</f>
        <v>R01</v>
      </c>
      <c r="BL10" s="71"/>
      <c r="BM10" s="71"/>
      <c r="BN10" s="71"/>
      <c r="BO10" s="71"/>
      <c r="BP10" s="71"/>
      <c r="BQ10" s="72"/>
      <c r="BR10" s="73" t="str">
        <f>$I$10</f>
        <v>H27</v>
      </c>
      <c r="BS10" s="73" t="str">
        <f>$J$10</f>
        <v>H28</v>
      </c>
      <c r="BT10" s="73" t="str">
        <f>$K$10</f>
        <v>H29</v>
      </c>
      <c r="BU10" s="73" t="str">
        <f>$L$10</f>
        <v>H30</v>
      </c>
      <c r="BV10" s="73" t="str">
        <f>$M$10</f>
        <v>R01</v>
      </c>
      <c r="BW10" s="71"/>
      <c r="BX10" s="71"/>
      <c r="BY10" s="71"/>
      <c r="BZ10" s="71"/>
      <c r="CA10" s="71"/>
      <c r="CB10" s="72"/>
      <c r="CC10" s="73" t="str">
        <f>$I$10</f>
        <v>H27</v>
      </c>
      <c r="CD10" s="73" t="str">
        <f>$J$10</f>
        <v>H28</v>
      </c>
      <c r="CE10" s="73" t="str">
        <f>$K$10</f>
        <v>H29</v>
      </c>
      <c r="CF10" s="73" t="str">
        <f>$L$10</f>
        <v>H30</v>
      </c>
      <c r="CG10" s="73" t="str">
        <f>$M$10</f>
        <v>R01</v>
      </c>
      <c r="CH10" s="71"/>
      <c r="CI10" s="71"/>
      <c r="CJ10" s="71"/>
      <c r="CK10" s="71"/>
      <c r="CL10" s="71"/>
      <c r="CM10" s="71"/>
      <c r="CN10" s="71"/>
      <c r="CO10" s="71"/>
      <c r="CP10" s="71"/>
      <c r="CQ10" s="71"/>
      <c r="CR10" s="71"/>
      <c r="CS10" s="71"/>
      <c r="CT10" s="71"/>
      <c r="CU10" s="71"/>
      <c r="CV10" s="72"/>
      <c r="CW10" s="73" t="str">
        <f>$I$10</f>
        <v>H27</v>
      </c>
      <c r="CX10" s="73" t="str">
        <f>$J$10</f>
        <v>H28</v>
      </c>
      <c r="CY10" s="73" t="str">
        <f>$K$10</f>
        <v>H29</v>
      </c>
      <c r="CZ10" s="73" t="str">
        <f>$L$10</f>
        <v>H30</v>
      </c>
      <c r="DA10" s="73" t="str">
        <f>$M$10</f>
        <v>R01</v>
      </c>
      <c r="DB10" s="71"/>
      <c r="DC10" s="71"/>
      <c r="DD10" s="71"/>
      <c r="DE10" s="71"/>
      <c r="DF10" s="72"/>
      <c r="DG10" s="73" t="str">
        <f>$I$10</f>
        <v>H27</v>
      </c>
      <c r="DH10" s="73" t="str">
        <f>$J$10</f>
        <v>H28</v>
      </c>
      <c r="DI10" s="73" t="str">
        <f>$K$10</f>
        <v>H29</v>
      </c>
      <c r="DJ10" s="73" t="str">
        <f>$L$10</f>
        <v>H30</v>
      </c>
      <c r="DK10" s="73" t="str">
        <f>$M$10</f>
        <v>R01</v>
      </c>
      <c r="DL10" s="71"/>
      <c r="DM10" s="71"/>
      <c r="DN10" s="71"/>
      <c r="DO10" s="71"/>
      <c r="DP10" s="72"/>
      <c r="DQ10" s="73" t="str">
        <f>$I$10</f>
        <v>H27</v>
      </c>
      <c r="DR10" s="73" t="str">
        <f>$J$10</f>
        <v>H28</v>
      </c>
      <c r="DS10" s="73" t="str">
        <f>$K$10</f>
        <v>H29</v>
      </c>
      <c r="DT10" s="73" t="str">
        <f>$L$10</f>
        <v>H30</v>
      </c>
      <c r="DU10" s="73" t="str">
        <f>$M$10</f>
        <v>R01</v>
      </c>
      <c r="DV10" s="71"/>
      <c r="DW10" s="71"/>
      <c r="DX10" s="71"/>
      <c r="DY10" s="71"/>
      <c r="DZ10" s="72"/>
      <c r="EA10" s="73" t="str">
        <f>$I$10</f>
        <v>H27</v>
      </c>
      <c r="EB10" s="73" t="str">
        <f>$J$10</f>
        <v>H28</v>
      </c>
      <c r="EC10" s="73" t="str">
        <f>$K$10</f>
        <v>H29</v>
      </c>
      <c r="ED10" s="73" t="str">
        <f>$L$10</f>
        <v>H30</v>
      </c>
      <c r="EE10" s="73" t="str">
        <f>$M$10</f>
        <v>R01</v>
      </c>
      <c r="EF10" s="71"/>
      <c r="EG10" s="71"/>
      <c r="EH10" s="71"/>
      <c r="EI10" s="71"/>
      <c r="EJ10" s="72"/>
      <c r="EK10" s="73" t="str">
        <f>$I$10</f>
        <v>H27</v>
      </c>
      <c r="EL10" s="73" t="str">
        <f>$J$10</f>
        <v>H28</v>
      </c>
      <c r="EM10" s="73" t="str">
        <f>$K$10</f>
        <v>H29</v>
      </c>
      <c r="EN10" s="73" t="str">
        <f>$L$10</f>
        <v>H30</v>
      </c>
      <c r="EO10" s="73" t="str">
        <f>$M$10</f>
        <v>R01</v>
      </c>
      <c r="EP10" s="71"/>
      <c r="EQ10" s="71"/>
      <c r="ER10" s="71"/>
      <c r="ES10" s="71"/>
      <c r="ET10" s="72"/>
      <c r="EU10" s="73" t="str">
        <f>$I$10</f>
        <v>H27</v>
      </c>
      <c r="EV10" s="73" t="str">
        <f>$J$10</f>
        <v>H28</v>
      </c>
      <c r="EW10" s="73" t="str">
        <f>$K$10</f>
        <v>H29</v>
      </c>
      <c r="EX10" s="73" t="str">
        <f>$L$10</f>
        <v>H30</v>
      </c>
      <c r="EY10" s="73" t="str">
        <f>$M$10</f>
        <v>R01</v>
      </c>
      <c r="EZ10" s="71"/>
      <c r="FA10" s="71"/>
      <c r="FB10" s="71"/>
      <c r="FC10" s="71"/>
      <c r="FD10" s="72"/>
      <c r="FE10" s="73" t="str">
        <f>$I$10</f>
        <v>H27</v>
      </c>
      <c r="FF10" s="73" t="str">
        <f>$J$10</f>
        <v>H28</v>
      </c>
      <c r="FG10" s="73" t="str">
        <f>$K$10</f>
        <v>H29</v>
      </c>
      <c r="FH10" s="73" t="str">
        <f>$L$10</f>
        <v>H30</v>
      </c>
      <c r="FI10" s="73" t="str">
        <f>$M$10</f>
        <v>R01</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H27</v>
      </c>
      <c r="AL11" s="73" t="str">
        <f>$J$10</f>
        <v>H28</v>
      </c>
      <c r="AM11" s="73" t="str">
        <f>$K$10</f>
        <v>H29</v>
      </c>
      <c r="AN11" s="73" t="str">
        <f>$L$10</f>
        <v>H30</v>
      </c>
      <c r="AO11" s="73" t="str">
        <f>$M$10</f>
        <v>R01</v>
      </c>
      <c r="AP11" s="71"/>
      <c r="AQ11" s="71"/>
      <c r="AR11" s="71"/>
      <c r="AS11" s="71"/>
      <c r="AT11" s="71"/>
      <c r="AU11" s="74" t="s">
        <v>107</v>
      </c>
      <c r="AV11" s="75">
        <f>AW7</f>
        <v>68.2</v>
      </c>
      <c r="AW11" s="75">
        <f>AX7</f>
        <v>62.1</v>
      </c>
      <c r="AX11" s="75">
        <f>AY7</f>
        <v>64.900000000000006</v>
      </c>
      <c r="AY11" s="75">
        <f>AZ7</f>
        <v>67</v>
      </c>
      <c r="AZ11" s="75">
        <f>BA7</f>
        <v>67.900000000000006</v>
      </c>
      <c r="BA11" s="71"/>
      <c r="BB11" s="72"/>
      <c r="BC11" s="71"/>
      <c r="BD11" s="71"/>
      <c r="BE11" s="71"/>
      <c r="BF11" s="74" t="s">
        <v>108</v>
      </c>
      <c r="BG11" s="75">
        <f>BH7</f>
        <v>68.3</v>
      </c>
      <c r="BH11" s="75">
        <f>BI7</f>
        <v>38.4</v>
      </c>
      <c r="BI11" s="75">
        <f>BJ7</f>
        <v>44.4</v>
      </c>
      <c r="BJ11" s="75">
        <f>BK7</f>
        <v>56.5</v>
      </c>
      <c r="BK11" s="75">
        <f>BL7</f>
        <v>58.9</v>
      </c>
      <c r="BL11" s="71"/>
      <c r="BM11" s="71"/>
      <c r="BN11" s="71"/>
      <c r="BO11" s="71"/>
      <c r="BP11" s="71"/>
      <c r="BQ11" s="74" t="s">
        <v>109</v>
      </c>
      <c r="BR11" s="75">
        <f>BS7</f>
        <v>69</v>
      </c>
      <c r="BS11" s="75">
        <f>BT7</f>
        <v>86.4</v>
      </c>
      <c r="BT11" s="75">
        <f>BU7</f>
        <v>90.5</v>
      </c>
      <c r="BU11" s="75">
        <f>BV7</f>
        <v>92</v>
      </c>
      <c r="BV11" s="75">
        <f>BW7</f>
        <v>84.7</v>
      </c>
      <c r="BW11" s="71"/>
      <c r="BX11" s="71"/>
      <c r="BY11" s="71"/>
      <c r="BZ11" s="71"/>
      <c r="CA11" s="71"/>
      <c r="CB11" s="74" t="s">
        <v>110</v>
      </c>
      <c r="CC11" s="75">
        <f>CD7</f>
        <v>66.7</v>
      </c>
      <c r="CD11" s="75">
        <f>CE7</f>
        <v>77</v>
      </c>
      <c r="CE11" s="75">
        <f>CF7</f>
        <v>78.3</v>
      </c>
      <c r="CF11" s="75">
        <f>CG7</f>
        <v>80.7</v>
      </c>
      <c r="CG11" s="75">
        <f>CH7</f>
        <v>73.5</v>
      </c>
      <c r="CH11" s="71"/>
      <c r="CI11" s="71"/>
      <c r="CJ11" s="71"/>
      <c r="CK11" s="71"/>
      <c r="CL11" s="71"/>
      <c r="CM11" s="71"/>
      <c r="CN11" s="71"/>
      <c r="CO11" s="71"/>
      <c r="CP11" s="71"/>
      <c r="CQ11" s="71"/>
      <c r="CR11" s="71"/>
      <c r="CS11" s="71"/>
      <c r="CT11" s="71"/>
      <c r="CU11" s="71"/>
      <c r="CV11" s="74" t="s">
        <v>111</v>
      </c>
      <c r="CW11" s="75">
        <f>CX7</f>
        <v>26.6</v>
      </c>
      <c r="CX11" s="75">
        <f>CY7</f>
        <v>27.1</v>
      </c>
      <c r="CY11" s="75">
        <f>CZ7</f>
        <v>29.1</v>
      </c>
      <c r="CZ11" s="75">
        <f>DA7</f>
        <v>30.7</v>
      </c>
      <c r="DA11" s="75">
        <f>DB7</f>
        <v>27.8</v>
      </c>
      <c r="DB11" s="71"/>
      <c r="DC11" s="71"/>
      <c r="DD11" s="71"/>
      <c r="DE11" s="71"/>
      <c r="DF11" s="74" t="s">
        <v>112</v>
      </c>
      <c r="DG11" s="75">
        <f>DH7</f>
        <v>39.700000000000003</v>
      </c>
      <c r="DH11" s="75">
        <f>DI7</f>
        <v>31.1</v>
      </c>
      <c r="DI11" s="75">
        <f>DJ7</f>
        <v>27.9</v>
      </c>
      <c r="DJ11" s="75">
        <f>DK7</f>
        <v>29.3</v>
      </c>
      <c r="DK11" s="75">
        <f>DL7</f>
        <v>31.6</v>
      </c>
      <c r="DL11" s="71"/>
      <c r="DM11" s="71"/>
      <c r="DN11" s="71"/>
      <c r="DO11" s="71"/>
      <c r="DP11" s="74" t="s">
        <v>107</v>
      </c>
      <c r="DQ11" s="75">
        <f>DR7</f>
        <v>75.900000000000006</v>
      </c>
      <c r="DR11" s="75">
        <f>DS7</f>
        <v>79.3</v>
      </c>
      <c r="DS11" s="75">
        <f>DT7</f>
        <v>81.599999999999994</v>
      </c>
      <c r="DT11" s="75">
        <f>DU7</f>
        <v>83.4</v>
      </c>
      <c r="DU11" s="75">
        <f>DV7</f>
        <v>76.8</v>
      </c>
      <c r="DV11" s="71"/>
      <c r="DW11" s="71"/>
      <c r="DX11" s="71"/>
      <c r="DY11" s="71"/>
      <c r="DZ11" s="74" t="s">
        <v>107</v>
      </c>
      <c r="EA11" s="76">
        <f>EB7</f>
        <v>473.85</v>
      </c>
      <c r="EB11" s="76">
        <f>EC7</f>
        <v>497.43</v>
      </c>
      <c r="EC11" s="76">
        <f>ED7</f>
        <v>500.05</v>
      </c>
      <c r="ED11" s="76">
        <f>EE7</f>
        <v>506.47</v>
      </c>
      <c r="EE11" s="76">
        <f>EF7</f>
        <v>499.55</v>
      </c>
      <c r="EF11" s="71"/>
      <c r="EG11" s="71"/>
      <c r="EH11" s="71"/>
      <c r="EI11" s="71"/>
      <c r="EJ11" s="74" t="s">
        <v>107</v>
      </c>
      <c r="EK11" s="76">
        <f>EL7</f>
        <v>694.24</v>
      </c>
      <c r="EL11" s="76">
        <f>EM7</f>
        <v>770.46</v>
      </c>
      <c r="EM11" s="76">
        <f>EN7</f>
        <v>753.06</v>
      </c>
      <c r="EN11" s="76">
        <f>EO7</f>
        <v>747.26</v>
      </c>
      <c r="EO11" s="76">
        <f>EP7</f>
        <v>730.89</v>
      </c>
      <c r="EP11" s="71"/>
      <c r="EQ11" s="71"/>
      <c r="ER11" s="71"/>
      <c r="ES11" s="71"/>
      <c r="ET11" s="74" t="s">
        <v>107</v>
      </c>
      <c r="EU11" s="76">
        <f>EV7</f>
        <v>308.37</v>
      </c>
      <c r="EV11" s="76">
        <f>EW7</f>
        <v>324.61</v>
      </c>
      <c r="EW11" s="76">
        <f>EX7</f>
        <v>318.43</v>
      </c>
      <c r="EX11" s="76">
        <f>EY7</f>
        <v>308.04000000000002</v>
      </c>
      <c r="EY11" s="76">
        <f>EZ7</f>
        <v>291.11</v>
      </c>
      <c r="EZ11" s="71"/>
      <c r="FA11" s="71"/>
      <c r="FB11" s="71"/>
      <c r="FC11" s="71"/>
      <c r="FD11" s="74" t="s">
        <v>107</v>
      </c>
      <c r="FE11" s="75">
        <f>FF7</f>
        <v>14.2</v>
      </c>
      <c r="FF11" s="75">
        <f>FG7</f>
        <v>13.8</v>
      </c>
      <c r="FG11" s="75">
        <f>FH7</f>
        <v>14.3</v>
      </c>
      <c r="FH11" s="75">
        <f>FI7</f>
        <v>14.7</v>
      </c>
      <c r="FI11" s="75">
        <f>FJ7</f>
        <v>14.1</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107</v>
      </c>
      <c r="AK12" s="75">
        <f>AL7</f>
        <v>95.2</v>
      </c>
      <c r="AL12" s="75">
        <f>AM7</f>
        <v>92</v>
      </c>
      <c r="AM12" s="75">
        <f>AN7</f>
        <v>96</v>
      </c>
      <c r="AN12" s="75">
        <f>AO7</f>
        <v>98.8</v>
      </c>
      <c r="AO12" s="75">
        <f>AP7</f>
        <v>96.2</v>
      </c>
      <c r="AP12" s="71"/>
      <c r="AQ12" s="71"/>
      <c r="AR12" s="71"/>
      <c r="AS12" s="71"/>
      <c r="AT12" s="71"/>
      <c r="AU12" s="74" t="s">
        <v>113</v>
      </c>
      <c r="AV12" s="75">
        <f>BB7</f>
        <v>95.5</v>
      </c>
      <c r="AW12" s="75">
        <f>BC7</f>
        <v>94.2</v>
      </c>
      <c r="AX12" s="75">
        <f>BD7</f>
        <v>94</v>
      </c>
      <c r="AY12" s="75">
        <f>BE7</f>
        <v>93.2</v>
      </c>
      <c r="AZ12" s="75">
        <f>BF7</f>
        <v>89.9</v>
      </c>
      <c r="BA12" s="71"/>
      <c r="BB12" s="72"/>
      <c r="BC12" s="71"/>
      <c r="BD12" s="71"/>
      <c r="BE12" s="71"/>
      <c r="BF12" s="74" t="s">
        <v>114</v>
      </c>
      <c r="BG12" s="75">
        <f>BM7</f>
        <v>97.7</v>
      </c>
      <c r="BH12" s="75">
        <f>BN7</f>
        <v>100</v>
      </c>
      <c r="BI12" s="75">
        <f>BO7</f>
        <v>156.69999999999999</v>
      </c>
      <c r="BJ12" s="75">
        <f>BP7</f>
        <v>155.30000000000001</v>
      </c>
      <c r="BK12" s="75">
        <f>BQ7</f>
        <v>154.19999999999999</v>
      </c>
      <c r="BL12" s="71"/>
      <c r="BM12" s="71"/>
      <c r="BN12" s="71"/>
      <c r="BO12" s="71"/>
      <c r="BP12" s="71"/>
      <c r="BQ12" s="74" t="s">
        <v>113</v>
      </c>
      <c r="BR12" s="75">
        <f>BX7</f>
        <v>90.4</v>
      </c>
      <c r="BS12" s="75">
        <f>BY7</f>
        <v>86.1</v>
      </c>
      <c r="BT12" s="75">
        <f>BZ7</f>
        <v>62.9</v>
      </c>
      <c r="BU12" s="75">
        <f>CA7</f>
        <v>34.799999999999997</v>
      </c>
      <c r="BV12" s="75">
        <f>CB7</f>
        <v>35.1</v>
      </c>
      <c r="BW12" s="71"/>
      <c r="BX12" s="71"/>
      <c r="BY12" s="71"/>
      <c r="BZ12" s="71"/>
      <c r="CA12" s="71"/>
      <c r="CB12" s="74" t="s">
        <v>115</v>
      </c>
      <c r="CC12" s="75">
        <f>CN7</f>
        <v>250.9</v>
      </c>
      <c r="CD12" s="75">
        <f>CO7</f>
        <v>284.7</v>
      </c>
      <c r="CE12" s="75">
        <f>CP7</f>
        <v>269.39999999999998</v>
      </c>
      <c r="CF12" s="75">
        <f>CQ7</f>
        <v>263.2</v>
      </c>
      <c r="CG12" s="75">
        <f>CR7</f>
        <v>264.8</v>
      </c>
      <c r="CH12" s="71"/>
      <c r="CI12" s="71"/>
      <c r="CJ12" s="71"/>
      <c r="CK12" s="71"/>
      <c r="CL12" s="71"/>
      <c r="CM12" s="71"/>
      <c r="CN12" s="71"/>
      <c r="CO12" s="71"/>
      <c r="CP12" s="71"/>
      <c r="CQ12" s="71"/>
      <c r="CR12" s="71"/>
      <c r="CS12" s="71"/>
      <c r="CT12" s="71"/>
      <c r="CU12" s="71"/>
      <c r="CV12" s="74" t="s">
        <v>113</v>
      </c>
      <c r="CW12" s="75">
        <f>DC7</f>
        <v>7.7</v>
      </c>
      <c r="CX12" s="75">
        <f>DD7</f>
        <v>8.1</v>
      </c>
      <c r="CY12" s="75">
        <f>DE7</f>
        <v>8</v>
      </c>
      <c r="CZ12" s="75">
        <f>DF7</f>
        <v>8</v>
      </c>
      <c r="DA12" s="75">
        <f>DG7</f>
        <v>7.5</v>
      </c>
      <c r="DB12" s="71"/>
      <c r="DC12" s="71"/>
      <c r="DD12" s="71"/>
      <c r="DE12" s="71"/>
      <c r="DF12" s="74" t="s">
        <v>116</v>
      </c>
      <c r="DG12" s="75">
        <f>DM7</f>
        <v>27</v>
      </c>
      <c r="DH12" s="75">
        <f>DN7</f>
        <v>22.5</v>
      </c>
      <c r="DI12" s="75">
        <f>DO7</f>
        <v>21.9</v>
      </c>
      <c r="DJ12" s="75">
        <f>DP7</f>
        <v>23.3</v>
      </c>
      <c r="DK12" s="75">
        <f>DQ7</f>
        <v>29.5</v>
      </c>
      <c r="DL12" s="71"/>
      <c r="DM12" s="71"/>
      <c r="DN12" s="71"/>
      <c r="DO12" s="71"/>
      <c r="DP12" s="74" t="s">
        <v>113</v>
      </c>
      <c r="DQ12" s="75">
        <f>DW7</f>
        <v>78.900000000000006</v>
      </c>
      <c r="DR12" s="75">
        <f>DX7</f>
        <v>78.400000000000006</v>
      </c>
      <c r="DS12" s="75">
        <f>DY7</f>
        <v>77.8</v>
      </c>
      <c r="DT12" s="75">
        <f>DZ7</f>
        <v>77.400000000000006</v>
      </c>
      <c r="DU12" s="75">
        <f>EA7</f>
        <v>74.900000000000006</v>
      </c>
      <c r="DV12" s="71"/>
      <c r="DW12" s="71"/>
      <c r="DX12" s="71"/>
      <c r="DY12" s="71"/>
      <c r="DZ12" s="74" t="s">
        <v>113</v>
      </c>
      <c r="EA12" s="76">
        <f>EG7</f>
        <v>251.2</v>
      </c>
      <c r="EB12" s="76">
        <f>EH7</f>
        <v>255.17</v>
      </c>
      <c r="EC12" s="76">
        <f>EI7</f>
        <v>248.24</v>
      </c>
      <c r="ED12" s="76">
        <f>EJ7</f>
        <v>249.59</v>
      </c>
      <c r="EE12" s="76">
        <f>EK7</f>
        <v>250.69</v>
      </c>
      <c r="EF12" s="71"/>
      <c r="EG12" s="71"/>
      <c r="EH12" s="71"/>
      <c r="EI12" s="71"/>
      <c r="EJ12" s="74" t="s">
        <v>113</v>
      </c>
      <c r="EK12" s="76">
        <f>EQ7</f>
        <v>319.07</v>
      </c>
      <c r="EL12" s="76">
        <f>ER7</f>
        <v>324.35000000000002</v>
      </c>
      <c r="EM12" s="76">
        <f>ES7</f>
        <v>330.16</v>
      </c>
      <c r="EN12" s="76">
        <f>ET7</f>
        <v>339.58</v>
      </c>
      <c r="EO12" s="76">
        <f>EU7</f>
        <v>351.73</v>
      </c>
      <c r="EP12" s="71"/>
      <c r="EQ12" s="71"/>
      <c r="ER12" s="71"/>
      <c r="ES12" s="71"/>
      <c r="ET12" s="74" t="s">
        <v>113</v>
      </c>
      <c r="EU12" s="76">
        <f>FA7</f>
        <v>186.85</v>
      </c>
      <c r="EV12" s="76">
        <f>FB7</f>
        <v>189.23</v>
      </c>
      <c r="EW12" s="76">
        <f>FC7</f>
        <v>193.56</v>
      </c>
      <c r="EX12" s="76">
        <f>FD7</f>
        <v>193.73</v>
      </c>
      <c r="EY12" s="76">
        <f>FE7</f>
        <v>198.37</v>
      </c>
      <c r="EZ12" s="71"/>
      <c r="FA12" s="71"/>
      <c r="FB12" s="71"/>
      <c r="FC12" s="71"/>
      <c r="FD12" s="74" t="s">
        <v>113</v>
      </c>
      <c r="FE12" s="75">
        <f>FK7</f>
        <v>17.7</v>
      </c>
      <c r="FF12" s="75">
        <f>FL7</f>
        <v>18</v>
      </c>
      <c r="FG12" s="75">
        <f>FM7</f>
        <v>18.399999999999999</v>
      </c>
      <c r="FH12" s="75">
        <f>FN7</f>
        <v>18.3</v>
      </c>
      <c r="FI12" s="75">
        <f>FO7</f>
        <v>18.100000000000001</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113</v>
      </c>
      <c r="AK13" s="75">
        <f>AQ7</f>
        <v>104.1</v>
      </c>
      <c r="AL13" s="75">
        <f>AR7</f>
        <v>103.5</v>
      </c>
      <c r="AM13" s="75">
        <f>AS7</f>
        <v>103.3</v>
      </c>
      <c r="AN13" s="75">
        <f>AT7</f>
        <v>102.4</v>
      </c>
      <c r="AO13" s="75">
        <f>AU7</f>
        <v>98.5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117</v>
      </c>
      <c r="CC13" s="75">
        <f>CI7</f>
        <v>13.6</v>
      </c>
      <c r="CD13" s="75">
        <f>CJ7</f>
        <v>14.6</v>
      </c>
      <c r="CE13" s="75">
        <f>CK7</f>
        <v>14.5</v>
      </c>
      <c r="CF13" s="75">
        <f>CL7</f>
        <v>14.7</v>
      </c>
      <c r="CG13" s="75">
        <f>CM7</f>
        <v>14.2</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118</v>
      </c>
      <c r="CC14" s="75">
        <f>CS7</f>
        <v>177.3</v>
      </c>
      <c r="CD14" s="75">
        <f>CT7</f>
        <v>180</v>
      </c>
      <c r="CE14" s="75">
        <f>CU7</f>
        <v>180.1</v>
      </c>
      <c r="CF14" s="75">
        <f>CV7</f>
        <v>182.9</v>
      </c>
      <c r="CG14" s="75">
        <f>CW7</f>
        <v>190.5</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119</v>
      </c>
      <c r="AV15" s="69"/>
      <c r="AW15" s="69"/>
      <c r="AX15" s="69"/>
      <c r="AY15" s="69"/>
      <c r="AZ15" s="69"/>
      <c r="BA15" s="2"/>
      <c r="BB15" s="67"/>
      <c r="BC15" s="2"/>
      <c r="BD15" s="2"/>
      <c r="BE15" s="2"/>
      <c r="BF15" s="67" t="s">
        <v>119</v>
      </c>
      <c r="BG15" s="69"/>
      <c r="BH15" s="69"/>
      <c r="BI15" s="69"/>
      <c r="BJ15" s="69"/>
      <c r="BK15" s="69"/>
      <c r="BL15" s="2"/>
      <c r="BM15" s="2"/>
      <c r="BN15" s="2"/>
      <c r="BO15" s="2"/>
      <c r="BP15" s="2"/>
      <c r="BQ15" s="67" t="s">
        <v>119</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119</v>
      </c>
      <c r="CW15" s="69"/>
      <c r="CX15" s="69"/>
      <c r="CY15" s="69"/>
      <c r="CZ15" s="69"/>
      <c r="DA15" s="69"/>
      <c r="DB15" s="2"/>
      <c r="DC15" s="2"/>
      <c r="DD15" s="2"/>
      <c r="DE15" s="2"/>
      <c r="DF15" s="67" t="s">
        <v>119</v>
      </c>
      <c r="DG15" s="69"/>
      <c r="DH15" s="69"/>
      <c r="DI15" s="69"/>
      <c r="DJ15" s="69"/>
      <c r="DK15" s="69"/>
      <c r="DL15" s="2"/>
      <c r="DM15" s="2"/>
      <c r="DN15" s="2"/>
      <c r="DO15" s="2"/>
      <c r="DP15" s="67" t="s">
        <v>119</v>
      </c>
      <c r="DQ15" s="69"/>
      <c r="DR15" s="69"/>
      <c r="DS15" s="69"/>
      <c r="DT15" s="69"/>
      <c r="DU15" s="69"/>
      <c r="DV15" s="2"/>
      <c r="DW15" s="2"/>
      <c r="DX15" s="2"/>
      <c r="DY15" s="2"/>
      <c r="DZ15" s="67" t="s">
        <v>119</v>
      </c>
      <c r="EA15" s="69"/>
      <c r="EB15" s="69"/>
      <c r="EC15" s="69"/>
      <c r="ED15" s="69"/>
      <c r="EE15" s="69"/>
      <c r="EF15" s="2"/>
      <c r="EG15" s="2"/>
      <c r="EH15" s="2"/>
      <c r="EI15" s="2"/>
      <c r="EJ15" s="67" t="s">
        <v>119</v>
      </c>
      <c r="EK15" s="69"/>
      <c r="EL15" s="69"/>
      <c r="EM15" s="69"/>
      <c r="EN15" s="69"/>
      <c r="EO15" s="69"/>
      <c r="EP15" s="2"/>
      <c r="EQ15" s="2"/>
      <c r="ER15" s="2"/>
      <c r="ES15" s="2"/>
      <c r="ET15" s="67" t="s">
        <v>119</v>
      </c>
      <c r="EU15" s="69"/>
      <c r="EV15" s="69"/>
      <c r="EW15" s="69"/>
      <c r="EX15" s="69"/>
      <c r="EY15" s="69"/>
      <c r="EZ15" s="2"/>
      <c r="FA15" s="2"/>
      <c r="FB15" s="2"/>
      <c r="FC15" s="2"/>
      <c r="FD15" s="67" t="s">
        <v>119</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119</v>
      </c>
      <c r="AK16" s="69"/>
      <c r="AL16" s="69"/>
      <c r="AM16" s="69"/>
      <c r="AN16" s="69"/>
      <c r="AO16" s="69"/>
      <c r="AP16" s="2"/>
      <c r="AQ16" s="2"/>
      <c r="AR16" s="2"/>
      <c r="AS16" s="2"/>
      <c r="AT16" s="2"/>
      <c r="AU16" s="67"/>
      <c r="AV16" s="77" t="str">
        <f>$I$10</f>
        <v>H27</v>
      </c>
      <c r="AW16" s="77" t="str">
        <f>$J$10</f>
        <v>H28</v>
      </c>
      <c r="AX16" s="77" t="str">
        <f>$K$10</f>
        <v>H29</v>
      </c>
      <c r="AY16" s="77" t="str">
        <f>$L$10</f>
        <v>H30</v>
      </c>
      <c r="AZ16" s="77" t="str">
        <f>$M$10</f>
        <v>R01</v>
      </c>
      <c r="BA16" s="2"/>
      <c r="BB16" s="67"/>
      <c r="BC16" s="2"/>
      <c r="BD16" s="2"/>
      <c r="BE16" s="2"/>
      <c r="BF16" s="67"/>
      <c r="BG16" s="77" t="str">
        <f>$I$10</f>
        <v>H27</v>
      </c>
      <c r="BH16" s="77" t="str">
        <f>$J$10</f>
        <v>H28</v>
      </c>
      <c r="BI16" s="77" t="str">
        <f>$K$10</f>
        <v>H29</v>
      </c>
      <c r="BJ16" s="77" t="str">
        <f>$L$10</f>
        <v>H30</v>
      </c>
      <c r="BK16" s="77" t="str">
        <f>$M$10</f>
        <v>R01</v>
      </c>
      <c r="BL16" s="2"/>
      <c r="BM16" s="2"/>
      <c r="BN16" s="2"/>
      <c r="BO16" s="2"/>
      <c r="BP16" s="2"/>
      <c r="BQ16" s="67"/>
      <c r="BR16" s="77" t="str">
        <f>$I$10</f>
        <v>H27</v>
      </c>
      <c r="BS16" s="77" t="str">
        <f>$J$10</f>
        <v>H28</v>
      </c>
      <c r="BT16" s="77" t="str">
        <f>$K$10</f>
        <v>H29</v>
      </c>
      <c r="BU16" s="77" t="str">
        <f>$L$10</f>
        <v>H30</v>
      </c>
      <c r="BV16" s="77" t="str">
        <f>$M$10</f>
        <v>R01</v>
      </c>
      <c r="BW16" s="2"/>
      <c r="BX16" s="2"/>
      <c r="BY16" s="2"/>
      <c r="BZ16" s="2"/>
      <c r="CA16" s="2"/>
      <c r="CB16" s="67" t="s">
        <v>119</v>
      </c>
      <c r="CC16" s="69"/>
      <c r="CD16" s="69"/>
      <c r="CE16" s="69"/>
      <c r="CF16" s="69"/>
      <c r="CG16" s="69"/>
      <c r="CH16" s="2"/>
      <c r="CI16" s="2"/>
      <c r="CJ16" s="2"/>
      <c r="CK16" s="2"/>
      <c r="CL16" s="2"/>
      <c r="CM16" s="2"/>
      <c r="CN16" s="2"/>
      <c r="CO16" s="2"/>
      <c r="CP16" s="2"/>
      <c r="CQ16" s="2"/>
      <c r="CR16" s="2"/>
      <c r="CS16" s="2"/>
      <c r="CT16" s="2"/>
      <c r="CU16" s="2"/>
      <c r="CV16" s="67"/>
      <c r="CW16" s="77" t="str">
        <f>$I$10</f>
        <v>H27</v>
      </c>
      <c r="CX16" s="77" t="str">
        <f>$J$10</f>
        <v>H28</v>
      </c>
      <c r="CY16" s="77" t="str">
        <f>$K$10</f>
        <v>H29</v>
      </c>
      <c r="CZ16" s="77" t="str">
        <f>$L$10</f>
        <v>H30</v>
      </c>
      <c r="DA16" s="77" t="str">
        <f>$M$10</f>
        <v>R01</v>
      </c>
      <c r="DB16" s="2"/>
      <c r="DC16" s="2"/>
      <c r="DD16" s="2"/>
      <c r="DE16" s="2"/>
      <c r="DF16" s="67"/>
      <c r="DG16" s="77" t="str">
        <f>$I$10</f>
        <v>H27</v>
      </c>
      <c r="DH16" s="77" t="str">
        <f>$J$10</f>
        <v>H28</v>
      </c>
      <c r="DI16" s="77" t="str">
        <f>$K$10</f>
        <v>H29</v>
      </c>
      <c r="DJ16" s="77" t="str">
        <f>$L$10</f>
        <v>H30</v>
      </c>
      <c r="DK16" s="77" t="str">
        <f>$M$10</f>
        <v>R01</v>
      </c>
      <c r="DL16" s="2"/>
      <c r="DM16" s="2"/>
      <c r="DN16" s="2"/>
      <c r="DO16" s="2"/>
      <c r="DP16" s="67"/>
      <c r="DQ16" s="77" t="str">
        <f>$I$10</f>
        <v>H27</v>
      </c>
      <c r="DR16" s="77" t="str">
        <f>$J$10</f>
        <v>H28</v>
      </c>
      <c r="DS16" s="77" t="str">
        <f>$K$10</f>
        <v>H29</v>
      </c>
      <c r="DT16" s="77" t="str">
        <f>$L$10</f>
        <v>H30</v>
      </c>
      <c r="DU16" s="77" t="str">
        <f>$M$10</f>
        <v>R01</v>
      </c>
      <c r="DV16" s="2"/>
      <c r="DW16" s="2"/>
      <c r="DX16" s="2"/>
      <c r="DY16" s="2"/>
      <c r="DZ16" s="67"/>
      <c r="EA16" s="77" t="str">
        <f>$I$10</f>
        <v>H27</v>
      </c>
      <c r="EB16" s="77" t="str">
        <f>$J$10</f>
        <v>H28</v>
      </c>
      <c r="EC16" s="77" t="str">
        <f>$K$10</f>
        <v>H29</v>
      </c>
      <c r="ED16" s="77" t="str">
        <f>$L$10</f>
        <v>H30</v>
      </c>
      <c r="EE16" s="77" t="str">
        <f>$M$10</f>
        <v>R01</v>
      </c>
      <c r="EF16" s="2"/>
      <c r="EG16" s="2"/>
      <c r="EH16" s="2"/>
      <c r="EI16" s="2"/>
      <c r="EJ16" s="67"/>
      <c r="EK16" s="77" t="str">
        <f>$I$10</f>
        <v>H27</v>
      </c>
      <c r="EL16" s="77" t="str">
        <f>$J$10</f>
        <v>H28</v>
      </c>
      <c r="EM16" s="77" t="str">
        <f>$K$10</f>
        <v>H29</v>
      </c>
      <c r="EN16" s="77" t="str">
        <f>$L$10</f>
        <v>H30</v>
      </c>
      <c r="EO16" s="77" t="str">
        <f>$M$10</f>
        <v>R01</v>
      </c>
      <c r="EP16" s="2"/>
      <c r="EQ16" s="2"/>
      <c r="ER16" s="2"/>
      <c r="ES16" s="2"/>
      <c r="ET16" s="67"/>
      <c r="EU16" s="77" t="str">
        <f>$I$10</f>
        <v>H27</v>
      </c>
      <c r="EV16" s="77" t="str">
        <f>$J$10</f>
        <v>H28</v>
      </c>
      <c r="EW16" s="77" t="str">
        <f>$K$10</f>
        <v>H29</v>
      </c>
      <c r="EX16" s="77" t="str">
        <f>$L$10</f>
        <v>H30</v>
      </c>
      <c r="EY16" s="77" t="str">
        <f>$M$10</f>
        <v>R01</v>
      </c>
      <c r="EZ16" s="2"/>
      <c r="FA16" s="2"/>
      <c r="FB16" s="2"/>
      <c r="FC16" s="2"/>
      <c r="FD16" s="67"/>
      <c r="FE16" s="77" t="str">
        <f>$I$10</f>
        <v>H27</v>
      </c>
      <c r="FF16" s="77" t="str">
        <f>$J$10</f>
        <v>H28</v>
      </c>
      <c r="FG16" s="77" t="str">
        <f>$K$10</f>
        <v>H29</v>
      </c>
      <c r="FH16" s="77" t="str">
        <f>$L$10</f>
        <v>H30</v>
      </c>
      <c r="FI16" s="77" t="str">
        <f>$M$10</f>
        <v>R01</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H27</v>
      </c>
      <c r="AL17" s="77" t="str">
        <f>$J$10</f>
        <v>H28</v>
      </c>
      <c r="AM17" s="77" t="str">
        <f>$K$10</f>
        <v>H29</v>
      </c>
      <c r="AN17" s="77" t="str">
        <f>$L$10</f>
        <v>H30</v>
      </c>
      <c r="AO17" s="77" t="str">
        <f>$M$10</f>
        <v>R01</v>
      </c>
      <c r="AP17" s="2"/>
      <c r="AQ17" s="2"/>
      <c r="AR17" s="2"/>
      <c r="AS17" s="2"/>
      <c r="AT17" s="2"/>
      <c r="AU17" s="78" t="s">
        <v>107</v>
      </c>
      <c r="AV17" s="79">
        <f>IF(AW7="-",NA(),AW7)</f>
        <v>68.2</v>
      </c>
      <c r="AW17" s="79">
        <f>IF(AX7="-",NA(),AX7)</f>
        <v>62.1</v>
      </c>
      <c r="AX17" s="79">
        <f>IF(AY7="-",NA(),AY7)</f>
        <v>64.900000000000006</v>
      </c>
      <c r="AY17" s="79">
        <f>IF(AZ7="-",NA(),AZ7)</f>
        <v>67</v>
      </c>
      <c r="AZ17" s="79">
        <f>IF(BA7="-",NA(),BA7)</f>
        <v>67.900000000000006</v>
      </c>
      <c r="BA17" s="2"/>
      <c r="BB17" s="67"/>
      <c r="BC17" s="2"/>
      <c r="BD17" s="2"/>
      <c r="BE17" s="2"/>
      <c r="BF17" s="78" t="s">
        <v>107</v>
      </c>
      <c r="BG17" s="79">
        <f>IF(BH7="-",NA(),BH7)</f>
        <v>68.3</v>
      </c>
      <c r="BH17" s="79">
        <f>IF(BI7="-",NA(),BI7)</f>
        <v>38.4</v>
      </c>
      <c r="BI17" s="79">
        <f>IF(BJ7="-",NA(),BJ7)</f>
        <v>44.4</v>
      </c>
      <c r="BJ17" s="79">
        <f>IF(BK7="-",NA(),BK7)</f>
        <v>56.5</v>
      </c>
      <c r="BK17" s="79">
        <f>IF(BL7="-",NA(),BL7)</f>
        <v>58.9</v>
      </c>
      <c r="BL17" s="2"/>
      <c r="BM17" s="2"/>
      <c r="BN17" s="2"/>
      <c r="BO17" s="2"/>
      <c r="BP17" s="2"/>
      <c r="BQ17" s="78" t="s">
        <v>107</v>
      </c>
      <c r="BR17" s="79">
        <f>IF(BS7="-",NA(),BS7)</f>
        <v>69</v>
      </c>
      <c r="BS17" s="79">
        <f>IF(BT7="-",NA(),BT7)</f>
        <v>86.4</v>
      </c>
      <c r="BT17" s="79">
        <f>IF(BU7="-",NA(),BU7)</f>
        <v>90.5</v>
      </c>
      <c r="BU17" s="79">
        <f>IF(BV7="-",NA(),BV7)</f>
        <v>92</v>
      </c>
      <c r="BV17" s="79">
        <f>IF(BW7="-",NA(),BW7)</f>
        <v>84.7</v>
      </c>
      <c r="BW17" s="2"/>
      <c r="BX17" s="2"/>
      <c r="BY17" s="2"/>
      <c r="BZ17" s="2"/>
      <c r="CA17" s="2"/>
      <c r="CB17" s="67"/>
      <c r="CC17" s="77" t="str">
        <f>$I$10</f>
        <v>H27</v>
      </c>
      <c r="CD17" s="77" t="str">
        <f>$J$10</f>
        <v>H28</v>
      </c>
      <c r="CE17" s="77" t="str">
        <f>$K$10</f>
        <v>H29</v>
      </c>
      <c r="CF17" s="77" t="str">
        <f>$L$10</f>
        <v>H30</v>
      </c>
      <c r="CG17" s="77" t="str">
        <f>$M$10</f>
        <v>R01</v>
      </c>
      <c r="CH17" s="2"/>
      <c r="CI17" s="2"/>
      <c r="CJ17" s="2"/>
      <c r="CK17" s="2"/>
      <c r="CL17" s="2"/>
      <c r="CM17" s="2"/>
      <c r="CN17" s="2"/>
      <c r="CO17" s="2"/>
      <c r="CP17" s="2"/>
      <c r="CQ17" s="2"/>
      <c r="CR17" s="2"/>
      <c r="CS17" s="2"/>
      <c r="CT17" s="2"/>
      <c r="CU17" s="2"/>
      <c r="CV17" s="78" t="s">
        <v>107</v>
      </c>
      <c r="CW17" s="79">
        <f>IF(CX7="-",NA(),CX7)</f>
        <v>26.6</v>
      </c>
      <c r="CX17" s="79">
        <f>IF(CY7="-",NA(),CY7)</f>
        <v>27.1</v>
      </c>
      <c r="CY17" s="79">
        <f>IF(CZ7="-",NA(),CZ7)</f>
        <v>29.1</v>
      </c>
      <c r="CZ17" s="79">
        <f>IF(DA7="-",NA(),DA7)</f>
        <v>30.7</v>
      </c>
      <c r="DA17" s="79">
        <f>IF(DB7="-",NA(),DB7)</f>
        <v>27.8</v>
      </c>
      <c r="DB17" s="2"/>
      <c r="DC17" s="2"/>
      <c r="DD17" s="2"/>
      <c r="DE17" s="2"/>
      <c r="DF17" s="78" t="s">
        <v>107</v>
      </c>
      <c r="DG17" s="79">
        <f>IF(DH7="-",NA(),DH7)</f>
        <v>39.700000000000003</v>
      </c>
      <c r="DH17" s="79">
        <f>IF(DI7="-",NA(),DI7)</f>
        <v>31.1</v>
      </c>
      <c r="DI17" s="79">
        <f>IF(DJ7="-",NA(),DJ7)</f>
        <v>27.9</v>
      </c>
      <c r="DJ17" s="79">
        <f>IF(DK7="-",NA(),DK7)</f>
        <v>29.3</v>
      </c>
      <c r="DK17" s="79">
        <f>IF(DL7="-",NA(),DL7)</f>
        <v>31.6</v>
      </c>
      <c r="DL17" s="2"/>
      <c r="DM17" s="2"/>
      <c r="DN17" s="2"/>
      <c r="DO17" s="2"/>
      <c r="DP17" s="78" t="s">
        <v>107</v>
      </c>
      <c r="DQ17" s="79">
        <f>IF(DR7="-",NA(),DR7)</f>
        <v>75.900000000000006</v>
      </c>
      <c r="DR17" s="79">
        <f>IF(DS7="-",NA(),DS7)</f>
        <v>79.3</v>
      </c>
      <c r="DS17" s="79">
        <f>IF(DT7="-",NA(),DT7)</f>
        <v>81.599999999999994</v>
      </c>
      <c r="DT17" s="79">
        <f>IF(DU7="-",NA(),DU7)</f>
        <v>83.4</v>
      </c>
      <c r="DU17" s="79">
        <f>IF(DV7="-",NA(),DV7)</f>
        <v>76.8</v>
      </c>
      <c r="DV17" s="2"/>
      <c r="DW17" s="2"/>
      <c r="DX17" s="2"/>
      <c r="DY17" s="2"/>
      <c r="DZ17" s="78" t="s">
        <v>107</v>
      </c>
      <c r="EA17" s="80">
        <f>IF(EB7="-",NA(),EB7)</f>
        <v>473.85</v>
      </c>
      <c r="EB17" s="80">
        <f>IF(EC7="-",NA(),EC7)</f>
        <v>497.43</v>
      </c>
      <c r="EC17" s="80">
        <f>IF(ED7="-",NA(),ED7)</f>
        <v>500.05</v>
      </c>
      <c r="ED17" s="80">
        <f>IF(EE7="-",NA(),EE7)</f>
        <v>506.47</v>
      </c>
      <c r="EE17" s="80">
        <f>IF(EF7="-",NA(),EF7)</f>
        <v>499.55</v>
      </c>
      <c r="EF17" s="2"/>
      <c r="EG17" s="2"/>
      <c r="EH17" s="2"/>
      <c r="EI17" s="2"/>
      <c r="EJ17" s="78" t="s">
        <v>107</v>
      </c>
      <c r="EK17" s="80">
        <f>IF(EL7="-",NA(),EL7)</f>
        <v>694.24</v>
      </c>
      <c r="EL17" s="80">
        <f>IF(EM7="-",NA(),EM7)</f>
        <v>770.46</v>
      </c>
      <c r="EM17" s="80">
        <f>IF(EN7="-",NA(),EN7)</f>
        <v>753.06</v>
      </c>
      <c r="EN17" s="80">
        <f>IF(EO7="-",NA(),EO7)</f>
        <v>747.26</v>
      </c>
      <c r="EO17" s="80">
        <f>IF(EP7="-",NA(),EP7)</f>
        <v>730.89</v>
      </c>
      <c r="EP17" s="2"/>
      <c r="EQ17" s="2"/>
      <c r="ER17" s="2"/>
      <c r="ES17" s="2"/>
      <c r="ET17" s="78" t="s">
        <v>107</v>
      </c>
      <c r="EU17" s="80">
        <f>IF(EV7="-",NA(),EV7)</f>
        <v>308.37</v>
      </c>
      <c r="EV17" s="80">
        <f>IF(EW7="-",NA(),EW7)</f>
        <v>324.61</v>
      </c>
      <c r="EW17" s="80">
        <f>IF(EX7="-",NA(),EX7)</f>
        <v>318.43</v>
      </c>
      <c r="EX17" s="80">
        <f>IF(EY7="-",NA(),EY7)</f>
        <v>308.04000000000002</v>
      </c>
      <c r="EY17" s="80">
        <f>IF(EZ7="-",NA(),EZ7)</f>
        <v>291.11</v>
      </c>
      <c r="EZ17" s="2"/>
      <c r="FA17" s="2"/>
      <c r="FB17" s="2"/>
      <c r="FC17" s="2"/>
      <c r="FD17" s="78" t="s">
        <v>107</v>
      </c>
      <c r="FE17" s="79">
        <f>IF(FF7="-",NA(),FF7)</f>
        <v>14.2</v>
      </c>
      <c r="FF17" s="79">
        <f>IF(FG7="-",NA(),FG7)</f>
        <v>13.8</v>
      </c>
      <c r="FG17" s="79">
        <f>IF(FH7="-",NA(),FH7)</f>
        <v>14.3</v>
      </c>
      <c r="FH17" s="79">
        <f>IF(FI7="-",NA(),FI7)</f>
        <v>14.7</v>
      </c>
      <c r="FI17" s="79">
        <f>IF(FJ7="-",NA(),FJ7)</f>
        <v>14.1</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107</v>
      </c>
      <c r="AK18" s="79">
        <f>IF(AL7="-",NA(),AL7)</f>
        <v>95.2</v>
      </c>
      <c r="AL18" s="79">
        <f>IF(AM7="-",NA(),AM7)</f>
        <v>92</v>
      </c>
      <c r="AM18" s="79">
        <f>IF(AN7="-",NA(),AN7)</f>
        <v>96</v>
      </c>
      <c r="AN18" s="79">
        <f>IF(AO7="-",NA(),AO7)</f>
        <v>98.8</v>
      </c>
      <c r="AO18" s="79">
        <f>IF(AP7="-",NA(),AP7)</f>
        <v>96.2</v>
      </c>
      <c r="AP18" s="2"/>
      <c r="AQ18" s="2"/>
      <c r="AR18" s="2"/>
      <c r="AS18" s="2"/>
      <c r="AT18" s="2"/>
      <c r="AU18" s="78" t="s">
        <v>113</v>
      </c>
      <c r="AV18" s="79">
        <f>IF(BB7="-",NA(),BB7)</f>
        <v>95.5</v>
      </c>
      <c r="AW18" s="79">
        <f>IF(BC7="-",NA(),BC7)</f>
        <v>94.2</v>
      </c>
      <c r="AX18" s="79">
        <f>IF(BD7="-",NA(),BD7)</f>
        <v>94</v>
      </c>
      <c r="AY18" s="79">
        <f>IF(BE7="-",NA(),BE7)</f>
        <v>93.2</v>
      </c>
      <c r="AZ18" s="79">
        <f>IF(BF7="-",NA(),BF7)</f>
        <v>89.9</v>
      </c>
      <c r="BA18" s="2"/>
      <c r="BB18" s="2"/>
      <c r="BC18" s="2"/>
      <c r="BD18" s="2"/>
      <c r="BE18" s="2"/>
      <c r="BF18" s="78" t="s">
        <v>113</v>
      </c>
      <c r="BG18" s="79">
        <f>IF(BM7="-",NA(),BM7)</f>
        <v>97.7</v>
      </c>
      <c r="BH18" s="79">
        <f>IF(BN7="-",NA(),BN7)</f>
        <v>100</v>
      </c>
      <c r="BI18" s="79">
        <f>IF(BO7="-",NA(),BO7)</f>
        <v>156.69999999999999</v>
      </c>
      <c r="BJ18" s="79">
        <f>IF(BP7="-",NA(),BP7)</f>
        <v>155.30000000000001</v>
      </c>
      <c r="BK18" s="79">
        <f>IF(BQ7="-",NA(),BQ7)</f>
        <v>154.19999999999999</v>
      </c>
      <c r="BL18" s="2"/>
      <c r="BM18" s="2"/>
      <c r="BN18" s="2"/>
      <c r="BO18" s="2"/>
      <c r="BP18" s="2"/>
      <c r="BQ18" s="78" t="s">
        <v>113</v>
      </c>
      <c r="BR18" s="79">
        <f>IF(BX7="-",NA(),BX7)</f>
        <v>90.4</v>
      </c>
      <c r="BS18" s="79">
        <f>IF(BY7="-",NA(),BY7)</f>
        <v>86.1</v>
      </c>
      <c r="BT18" s="79">
        <f>IF(BZ7="-",NA(),BZ7)</f>
        <v>62.9</v>
      </c>
      <c r="BU18" s="79">
        <f>IF(CA7="-",NA(),CA7)</f>
        <v>34.799999999999997</v>
      </c>
      <c r="BV18" s="79">
        <f>IF(CB7="-",NA(),CB7)</f>
        <v>35.1</v>
      </c>
      <c r="BW18" s="2"/>
      <c r="BX18" s="2"/>
      <c r="BY18" s="2"/>
      <c r="BZ18" s="2"/>
      <c r="CA18" s="2"/>
      <c r="CB18" s="81" t="s">
        <v>120</v>
      </c>
      <c r="CC18" s="79">
        <f>IF(CC11="-",NA(),CC11)</f>
        <v>66.7</v>
      </c>
      <c r="CD18" s="79">
        <f t="shared" ref="CD18:CG18" si="4">IF(CD11="-",NA(),CD11)</f>
        <v>77</v>
      </c>
      <c r="CE18" s="79">
        <f t="shared" si="4"/>
        <v>78.3</v>
      </c>
      <c r="CF18" s="79">
        <f t="shared" si="4"/>
        <v>80.7</v>
      </c>
      <c r="CG18" s="79">
        <f t="shared" si="4"/>
        <v>73.5</v>
      </c>
      <c r="CH18" s="2"/>
      <c r="CI18" s="2"/>
      <c r="CJ18" s="2"/>
      <c r="CK18" s="2"/>
      <c r="CL18" s="2"/>
      <c r="CM18" s="2"/>
      <c r="CN18" s="2"/>
      <c r="CO18" s="2"/>
      <c r="CP18" s="2"/>
      <c r="CQ18" s="2"/>
      <c r="CR18" s="2"/>
      <c r="CS18" s="2"/>
      <c r="CT18" s="2"/>
      <c r="CU18" s="2"/>
      <c r="CV18" s="78" t="s">
        <v>113</v>
      </c>
      <c r="CW18" s="79">
        <f>IF(DC7="-",NA(),DC7)</f>
        <v>7.7</v>
      </c>
      <c r="CX18" s="79">
        <f>IF(DD7="-",NA(),DD7)</f>
        <v>8.1</v>
      </c>
      <c r="CY18" s="79">
        <f>IF(DE7="-",NA(),DE7)</f>
        <v>8</v>
      </c>
      <c r="CZ18" s="79">
        <f>IF(DF7="-",NA(),DF7)</f>
        <v>8</v>
      </c>
      <c r="DA18" s="79">
        <f>IF(DG7="-",NA(),DG7)</f>
        <v>7.5</v>
      </c>
      <c r="DB18" s="2"/>
      <c r="DC18" s="2"/>
      <c r="DD18" s="2"/>
      <c r="DE18" s="2"/>
      <c r="DF18" s="78" t="s">
        <v>113</v>
      </c>
      <c r="DG18" s="79">
        <f>IF(DM7="-",NA(),DM7)</f>
        <v>27</v>
      </c>
      <c r="DH18" s="79">
        <f>IF(DN7="-",NA(),DN7)</f>
        <v>22.5</v>
      </c>
      <c r="DI18" s="79">
        <f>IF(DO7="-",NA(),DO7)</f>
        <v>21.9</v>
      </c>
      <c r="DJ18" s="79">
        <f>IF(DP7="-",NA(),DP7)</f>
        <v>23.3</v>
      </c>
      <c r="DK18" s="79">
        <f>IF(DQ7="-",NA(),DQ7)</f>
        <v>29.5</v>
      </c>
      <c r="DL18" s="2"/>
      <c r="DM18" s="2"/>
      <c r="DN18" s="2"/>
      <c r="DO18" s="2"/>
      <c r="DP18" s="78" t="s">
        <v>113</v>
      </c>
      <c r="DQ18" s="79">
        <f>IF(DW7="-",NA(),DW7)</f>
        <v>78.900000000000006</v>
      </c>
      <c r="DR18" s="79">
        <f>IF(DX7="-",NA(),DX7)</f>
        <v>78.400000000000006</v>
      </c>
      <c r="DS18" s="79">
        <f>IF(DY7="-",NA(),DY7)</f>
        <v>77.8</v>
      </c>
      <c r="DT18" s="79">
        <f>IF(DZ7="-",NA(),DZ7)</f>
        <v>77.400000000000006</v>
      </c>
      <c r="DU18" s="79">
        <f>IF(EA7="-",NA(),EA7)</f>
        <v>74.900000000000006</v>
      </c>
      <c r="DV18" s="2"/>
      <c r="DW18" s="2"/>
      <c r="DX18" s="2"/>
      <c r="DY18" s="2"/>
      <c r="DZ18" s="78" t="s">
        <v>113</v>
      </c>
      <c r="EA18" s="80">
        <f>IF(EG7="-",NA(),EG7)</f>
        <v>251.2</v>
      </c>
      <c r="EB18" s="80">
        <f>IF(EH7="-",NA(),EH7)</f>
        <v>255.17</v>
      </c>
      <c r="EC18" s="80">
        <f>IF(EI7="-",NA(),EI7)</f>
        <v>248.24</v>
      </c>
      <c r="ED18" s="80">
        <f>IF(EJ7="-",NA(),EJ7)</f>
        <v>249.59</v>
      </c>
      <c r="EE18" s="80">
        <f>IF(EK7="-",NA(),EK7)</f>
        <v>250.69</v>
      </c>
      <c r="EF18" s="2"/>
      <c r="EG18" s="2"/>
      <c r="EH18" s="2"/>
      <c r="EI18" s="2"/>
      <c r="EJ18" s="78" t="s">
        <v>113</v>
      </c>
      <c r="EK18" s="80">
        <f>IF(EQ7="-",NA(),EQ7)</f>
        <v>319.07</v>
      </c>
      <c r="EL18" s="80">
        <f>IF(ER7="-",NA(),ER7)</f>
        <v>324.35000000000002</v>
      </c>
      <c r="EM18" s="80">
        <f>IF(ES7="-",NA(),ES7)</f>
        <v>330.16</v>
      </c>
      <c r="EN18" s="80">
        <f>IF(ET7="-",NA(),ET7)</f>
        <v>339.58</v>
      </c>
      <c r="EO18" s="80">
        <f>IF(EU7="-",NA(),EU7)</f>
        <v>351.73</v>
      </c>
      <c r="EP18" s="2"/>
      <c r="EQ18" s="2"/>
      <c r="ER18" s="2"/>
      <c r="ES18" s="2"/>
      <c r="ET18" s="78" t="s">
        <v>113</v>
      </c>
      <c r="EU18" s="80">
        <f>IF(FA7="-",NA(),FA7)</f>
        <v>186.85</v>
      </c>
      <c r="EV18" s="80">
        <f>IF(FB7="-",NA(),FB7)</f>
        <v>189.23</v>
      </c>
      <c r="EW18" s="80">
        <f>IF(FC7="-",NA(),FC7)</f>
        <v>193.56</v>
      </c>
      <c r="EX18" s="80">
        <f>IF(FD7="-",NA(),FD7)</f>
        <v>193.73</v>
      </c>
      <c r="EY18" s="80">
        <f>IF(FE7="-",NA(),FE7)</f>
        <v>198.37</v>
      </c>
      <c r="EZ18" s="2"/>
      <c r="FA18" s="2"/>
      <c r="FB18" s="2"/>
      <c r="FC18" s="2"/>
      <c r="FD18" s="78" t="s">
        <v>113</v>
      </c>
      <c r="FE18" s="79">
        <f>IF(FK7="-",NA(),FK7)</f>
        <v>17.7</v>
      </c>
      <c r="FF18" s="79">
        <f>IF(FL7="-",NA(),FL7)</f>
        <v>18</v>
      </c>
      <c r="FG18" s="79">
        <f>IF(FM7="-",NA(),FM7)</f>
        <v>18.399999999999999</v>
      </c>
      <c r="FH18" s="79">
        <f>IF(FN7="-",NA(),FN7)</f>
        <v>18.3</v>
      </c>
      <c r="FI18" s="79">
        <f>IF(FO7="-",NA(),FO7)</f>
        <v>18.100000000000001</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113</v>
      </c>
      <c r="AK19" s="79">
        <f>IF(AQ7="-",NA(),AQ7)</f>
        <v>104.1</v>
      </c>
      <c r="AL19" s="79">
        <f>IF(AR7="-",NA(),AR7)</f>
        <v>103.5</v>
      </c>
      <c r="AM19" s="79">
        <f>IF(AS7="-",NA(),AS7)</f>
        <v>103.3</v>
      </c>
      <c r="AN19" s="79">
        <f>IF(AT7="-",NA(),AT7)</f>
        <v>102.4</v>
      </c>
      <c r="AO19" s="79">
        <f>IF(AU7="-",NA(),AU7)</f>
        <v>98.5</v>
      </c>
      <c r="AP19" s="2"/>
      <c r="AQ19" s="2"/>
      <c r="AR19" s="2"/>
      <c r="AS19" s="2"/>
      <c r="AT19" s="2"/>
      <c r="AU19" s="78" t="s">
        <v>121</v>
      </c>
      <c r="AV19" s="82">
        <f>$BG$7</f>
        <v>100</v>
      </c>
      <c r="AW19" s="82">
        <f>$BG$7</f>
        <v>100</v>
      </c>
      <c r="AX19" s="82">
        <f>$BG$7</f>
        <v>100</v>
      </c>
      <c r="AY19" s="82">
        <f>$BG$7</f>
        <v>100</v>
      </c>
      <c r="AZ19" s="82">
        <f>$BG$7</f>
        <v>100</v>
      </c>
      <c r="BA19" s="2"/>
      <c r="BB19" s="2"/>
      <c r="BC19" s="2"/>
      <c r="BD19" s="2"/>
      <c r="BE19" s="2"/>
      <c r="BF19" s="78" t="s">
        <v>121</v>
      </c>
      <c r="BG19" s="82">
        <f>$BR$7</f>
        <v>100</v>
      </c>
      <c r="BH19" s="82">
        <f>$BR$7</f>
        <v>100</v>
      </c>
      <c r="BI19" s="82">
        <f>$BR$7</f>
        <v>100</v>
      </c>
      <c r="BJ19" s="82">
        <f>$BR$7</f>
        <v>100</v>
      </c>
      <c r="BK19" s="82">
        <f>$BR$7</f>
        <v>100</v>
      </c>
      <c r="BL19" s="2"/>
      <c r="BM19" s="2"/>
      <c r="BN19" s="2"/>
      <c r="BO19" s="2"/>
      <c r="BP19" s="2"/>
      <c r="BQ19" s="78" t="s">
        <v>121</v>
      </c>
      <c r="BR19" s="82">
        <f>$CC$7</f>
        <v>0</v>
      </c>
      <c r="BS19" s="82">
        <f>$CC$7</f>
        <v>0</v>
      </c>
      <c r="BT19" s="82">
        <f>$CC$7</f>
        <v>0</v>
      </c>
      <c r="BU19" s="82">
        <f>$CC$7</f>
        <v>0</v>
      </c>
      <c r="BV19" s="82">
        <f>$CC$7</f>
        <v>0</v>
      </c>
      <c r="BW19" s="2"/>
      <c r="BX19" s="2"/>
      <c r="BY19" s="2"/>
      <c r="BZ19" s="2"/>
      <c r="CA19" s="2"/>
      <c r="CB19" s="81" t="s">
        <v>115</v>
      </c>
      <c r="CC19" s="79">
        <f t="shared" ref="CC19:CG21" si="5">IF(CC12="-",NA(),CC12)</f>
        <v>250.9</v>
      </c>
      <c r="CD19" s="79">
        <f t="shared" si="5"/>
        <v>284.7</v>
      </c>
      <c r="CE19" s="79">
        <f t="shared" si="5"/>
        <v>269.39999999999998</v>
      </c>
      <c r="CF19" s="79">
        <f t="shared" si="5"/>
        <v>263.2</v>
      </c>
      <c r="CG19" s="79">
        <f t="shared" si="5"/>
        <v>264.8</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121</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122</v>
      </c>
      <c r="BR20" s="2"/>
      <c r="BS20" s="2"/>
      <c r="BT20" s="2"/>
      <c r="BU20" s="2"/>
      <c r="BV20" s="2"/>
      <c r="BW20" s="2"/>
      <c r="BX20" s="2"/>
      <c r="BY20" s="2"/>
      <c r="BZ20" s="2"/>
      <c r="CA20" s="2"/>
      <c r="CB20" s="81" t="s">
        <v>117</v>
      </c>
      <c r="CC20" s="79">
        <f t="shared" si="5"/>
        <v>13.6</v>
      </c>
      <c r="CD20" s="79">
        <f t="shared" si="5"/>
        <v>14.6</v>
      </c>
      <c r="CE20" s="79">
        <f t="shared" si="5"/>
        <v>14.5</v>
      </c>
      <c r="CF20" s="79">
        <f t="shared" si="5"/>
        <v>14.7</v>
      </c>
      <c r="CG20" s="79">
        <f t="shared" si="5"/>
        <v>14.2</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123</v>
      </c>
      <c r="CC21" s="79">
        <f t="shared" si="5"/>
        <v>177.3</v>
      </c>
      <c r="CD21" s="79">
        <f t="shared" si="5"/>
        <v>180</v>
      </c>
      <c r="CE21" s="79">
        <f t="shared" si="5"/>
        <v>180.1</v>
      </c>
      <c r="CF21" s="79">
        <f t="shared" si="5"/>
        <v>182.9</v>
      </c>
      <c r="CG21" s="79">
        <f t="shared" si="5"/>
        <v>190.5</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経営企画課</cp:lastModifiedBy>
  <cp:lastPrinted>2021-01-27T07:10:11Z</cp:lastPrinted>
  <dcterms:created xsi:type="dcterms:W3CDTF">2020-12-04T03:22:34Z</dcterms:created>
  <dcterms:modified xsi:type="dcterms:W3CDTF">2021-01-27T07:11:36Z</dcterms:modified>
  <cp:category/>
</cp:coreProperties>
</file>