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r7omkouns001\shisetsu0\101-05-01_総合評価委員会\R07年度\10_委員会\第04回_落札者決定基準（8月10日持込案件）\04_結果報告\決定基準結果報告\202508_結果報告\②地下鉄南北線長町南配電室外１箇所高圧変成設備更新工事\"/>
    </mc:Choice>
  </mc:AlternateContent>
  <xr:revisionPtr revIDLastSave="0" documentId="13_ncr:1_{5084A3E0-EEDD-412B-9907-3EE1653E2568}" xr6:coauthVersionLast="47" xr6:coauthVersionMax="47" xr10:uidLastSave="{00000000-0000-0000-0000-000000000000}"/>
  <bookViews>
    <workbookView xWindow="-120" yWindow="-120" windowWidth="29040" windowHeight="1572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'様式-1-Ⅰ（プラント）'!$A$1:$M$44</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<sst xmlns="http://schemas.openxmlformats.org/spreadsheetml/2006/main" count="626" uniqueCount="390">
  <si>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</si>
  <si>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</si>
  <si>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</si>
  <si>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</si>
  <si>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</si>
  <si>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</si>
  <si>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</si>
  <si>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</si>
  <si>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</si>
  <si>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</si>
  <si>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</si>
  <si>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</si>
  <si>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</si>
  <si>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</si>
  <si>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</si>
  <si>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</si>
  <si>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</si>
  <si>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</si>
  <si>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</si>
  <si>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</si>
  <si>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</si>
  <si>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</si>
  <si>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</si>
  <si>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</si>
  <si>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</si>
  <si>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</si>
  <si>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</si>
  <si>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</si>
  <si>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</si>
  <si>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</si>
  <si>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</si>
  <si>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</si>
  <si>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</si>
  <si>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</si>
  <si>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</si>
  <si>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</si>
  <si>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</si>
  <si>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</si>
  <si>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</si>
  <si>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</si>
  <si>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</si>
  <si>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</si>
  <si>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</si>
  <si>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</si>
  <si>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</si>
  <si>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</si>
  <si>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</si>
  <si>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</si>
  <si>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</si>
  <si>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</si>
  <si>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</si>
  <si>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</si>
  <si>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</si>
  <si>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</si>
  <si>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</si>
  <si>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</si>
  <si>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</si>
  <si>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</si>
  <si>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</si>
  <si>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</si>
  <si>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</si>
  <si>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</si>
  <si>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</si>
  <si>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</si>
  <si>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</si>
  <si>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</si>
  <si>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</si>
  <si>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</si>
  <si>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</si>
  <si>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</si>
  <si>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</si>
  <si>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</si>
  <si>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</si>
  <si>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</si>
  <si>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</si>
  <si>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</si>
  <si>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</si>
  <si>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</si>
  <si>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</si>
  <si>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</si>
  <si>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</si>
  <si>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</si>
  <si>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</si>
  <si>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</si>
  <si>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</si>
  <si>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</si>
  <si>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</si>
  <si>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</si>
  <si>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</si>
  <si>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</si>
  <si>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</si>
  <si>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</si>
  <si>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</si>
  <si>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</si>
  <si>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</si>
  <si>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</si>
  <si>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</si>
  <si>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</si>
  <si>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</si>
  <si>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</si>
  <si>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</si>
  <si>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</si>
  <si>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</si>
  <si>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</si>
  <si>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</si>
  <si>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</si>
  <si>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</si>
  <si>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</si>
  <si>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</si>
  <si>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</si>
  <si>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</si>
  <si>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</si>
  <si>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</si>
  <si>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</si>
  <si>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</si>
  <si>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</si>
  <si>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</si>
  <si>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</si>
  <si>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</si>
  <si>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</si>
  <si>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</si>
  <si>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</si>
  <si>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</si>
  <si>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</si>
  <si>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</si>
  <si>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</si>
  <si>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</si>
  <si>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</si>
  <si>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</si>
  <si>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</si>
  <si>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</si>
  <si>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</si>
  <si>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</si>
  <si>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</si>
  <si>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</si>
  <si>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</si>
  <si>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</si>
  <si>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</si>
  <si>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</si>
  <si>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</si>
  <si>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</si>
  <si>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</si>
  <si>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</si>
  <si>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</si>
  <si>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</si>
  <si>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</si>
  <si>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</si>
  <si>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</si>
  <si>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</si>
  <si>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</si>
  <si>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</si>
  <si>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</si>
  <si>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</si>
  <si>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</si>
  <si>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</si>
  <si>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</si>
  <si>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</si>
  <si>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</si>
  <si>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</si>
  <si>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</si>
  <si>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</si>
  <si>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</si>
  <si>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</si>
  <si>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</si>
  <si>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</si>
  <si>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</si>
  <si>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</si>
  <si>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</si>
  <si>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</si>
  <si>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</si>
  <si>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</si>
  <si>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</si>
  <si>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</si>
  <si>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</si>
  <si>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</si>
  <si>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</si>
  <si>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</si>
  <si>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</si>
  <si>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</si>
  <si>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</si>
  <si>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</si>
  <si>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</si>
  <si>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</si>
  <si>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</si>
  <si>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</si>
  <si>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</si>
  <si>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</si>
  <si>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</si>
  <si>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</si>
  <si>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</si>
  <si>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</si>
  <si>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</si>
  <si>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</si>
  <si>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</si>
  <si>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</si>
  <si>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</si>
  <si>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</si>
  <si>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</si>
  <si>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</si>
  <si>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</si>
  <si>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</si>
  <si>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</si>
  <si>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</si>
  <si>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</si>
  <si>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</si>
  <si>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</si>
  <si>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</si>
  <si>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</si>
  <si>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</si>
  <si>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</si>
  <si>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</si>
  <si>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</si>
  <si>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</si>
  <si>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</si>
  <si>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</si>
  <si>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</si>
  <si>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</si>
  <si>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</si>
  <si>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</si>
  <si>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</si>
  <si>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</si>
  <si>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</si>
  <si>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</si>
  <si>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</si>
  <si>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</si>
  <si>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</si>
  <si>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</si>
  <si>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</si>
  <si>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</si>
  <si>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</si>
  <si>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</si>
  <si>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</si>
  <si>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</si>
  <si>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</si>
  <si>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</si>
  <si>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</si>
  <si>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</si>
  <si>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</si>
  <si>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</si>
  <si>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</si>
  <si>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</si>
  <si>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</si>
  <si>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</si>
  <si>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</si>
  <si>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</si>
  <si>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</si>
  <si>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</si>
  <si>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</si>
  <si>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</si>
  <si>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</si>
  <si>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</si>
  <si>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</si>
  <si>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</si>
  <si>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</si>
  <si>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</si>
  <si>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</si>
  <si>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</si>
  <si>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</si>
  <si>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</si>
  <si>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</si>
  <si>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</si>
  <si>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</si>
  <si>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</si>
  <si>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</si>
  <si>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</si>
  <si>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</si>
  <si>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</si>
  <si>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</si>
  <si>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</si>
  <si>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</si>
  <si>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</si>
  <si>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</si>
  <si>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</si>
  <si>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</si>
  <si>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</si>
  <si>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</si>
  <si>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</si>
  <si>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</si>
  <si>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</si>
  <si>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</si>
  <si>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</si>
  <si>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</si>
  <si>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</si>
  <si>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</si>
  <si>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</si>
  <si>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</si>
  <si>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</si>
  <si>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</si>
  <si>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</si>
  <si>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</si>
  <si>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</si>
  <si>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</si>
  <si>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</si>
  <si>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</si>
  <si>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</si>
  <si>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</si>
  <si>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</si>
  <si>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</si>
  <si>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</si>
  <si>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</si>
  <si>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</si>
  <si>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</si>
  <si>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</si>
  <si>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</si>
  <si>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</si>
  <si>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</si>
  <si>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</si>
  <si>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</si>
  <si>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</si>
  <si>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</si>
  <si>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</si>
  <si>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</si>
  <si>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</si>
  <si>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</si>
  <si>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</si>
  <si>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</si>
  <si>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</si>
  <si>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</si>
  <si>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</si>
  <si>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</si>
  <si>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</si>
  <si>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</si>
  <si>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</si>
  <si>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</si>
  <si>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</si>
  <si>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</si>
  <si>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</si>
  <si>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</si>
  <si>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</si>
  <si>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</si>
  <si>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</si>
  <si>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</si>
  <si>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</si>
  <si>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</si>
  <si>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</si>
  <si>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</si>
  <si>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</si>
  <si>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</si>
  <si>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</si>
  <si>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</si>
  <si>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</si>
  <si>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</si>
  <si>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</si>
  <si>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</si>
  <si>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</si>
  <si>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</si>
  <si>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</si>
  <si>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</si>
  <si>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</si>
  <si>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</si>
  <si>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</si>
  <si>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</si>
  <si>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</si>
  <si>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</si>
  <si>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</si>
  <si>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</si>
  <si>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</si>
  <si>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</si>
  <si>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</si>
  <si>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</si>
  <si>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</si>
  <si>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</si>
  <si>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</si>
  <si>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</si>
  <si>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</si>
  <si>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</si>
  <si>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</si>
  <si>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</si>
  <si>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</si>
  <si>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</si>
  <si>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</si>
  <si>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</si>
  <si>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</si>
  <si>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</si>
  <si>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</si>
  <si>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</si>
  <si>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</si>
  <si>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</si>
  <si>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</si>
  <si>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</si>
  <si>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</si>
  <si>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</si>
  <si>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</si>
  <si>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</si>
  <si>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</si>
  <si>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</si>
  <si>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</si>
  <si>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</si>
  <si>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（有無を選択）</t>
    <rPh sb="1" eb="3">
      <t>ウム</t>
    </rPh>
    <phoneticPr fontId="3"/>
  </si>
  <si>
    <t>地下鉄南北線長町南配電室外１箇所高圧変成設備更新工事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</si>
</sst>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5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2" fillId="0" borderId="0" xfId="3" applyNumberFormat="1" applyFont="1" applyAlignment="1">
      <alignment horizontal="center" vertical="center" wrapText="1"/>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88" fontId="7" fillId="0" borderId="4" xfId="3" applyNumberFormat="1" applyFont="1" applyBorder="1" applyAlignment="1">
      <alignment horizontal="center" vertical="center"/>
    </xf>
    <xf numFmtId="186" fontId="7" fillId="0" borderId="4" xfId="3" applyNumberFormat="1" applyFont="1" applyBorder="1" applyAlignment="1">
      <alignment vertical="center"/>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7" borderId="10" xfId="3" applyNumberFormat="1" applyFont="1" applyFill="1" applyBorder="1" applyAlignment="1">
      <alignment horizontal="center" vertical="center"/>
    </xf>
    <xf numFmtId="184" fontId="7" fillId="7" borderId="5" xfId="3" applyNumberFormat="1" applyFont="1" applyFill="1" applyBorder="1" applyAlignment="1">
      <alignment horizontal="center"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1" xfId="6" applyFont="1" applyBorder="1" applyAlignment="1">
      <alignment horizontal="center" vertical="center" wrapText="1"/>
    </xf>
    <xf numFmtId="0" fontId="22" fillId="0" borderId="0" xfId="6" applyFont="1"/>
    <xf numFmtId="0" fontId="7" fillId="0" borderId="2" xfId="6" applyFont="1" applyBorder="1" applyAlignment="1">
      <alignment horizontal="center" vertical="center" shrinkToFit="1"/>
    </xf>
    <xf numFmtId="0" fontId="7" fillId="0" borderId="1" xfId="5" applyFont="1" applyBorder="1" applyAlignment="1">
      <alignment horizontal="center" vertical="center" wrapText="1"/>
    </xf>
    <xf numFmtId="0" fontId="6" fillId="0" borderId="44" xfId="0" applyFont="1" applyBorder="1" applyAlignment="1">
      <alignment horizontal="right"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6" fontId="7" fillId="0" borderId="9" xfId="3" applyNumberFormat="1" applyFont="1" applyBorder="1" applyAlignment="1">
      <alignment vertical="center"/>
    </xf>
    <xf numFmtId="186" fontId="7" fillId="0" borderId="34" xfId="3" applyNumberFormat="1" applyFont="1" applyBorder="1" applyAlignment="1">
      <alignment vertical="center"/>
    </xf>
    <xf numFmtId="186"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Border="1" applyAlignment="1">
      <alignment horizontal="right" vertical="center" wrapText="1" indent="1"/>
    </xf>
    <xf numFmtId="185" fontId="7" fillId="0" borderId="7" xfId="3" applyNumberFormat="1" applyFont="1" applyBorder="1" applyAlignment="1">
      <alignment horizontal="right" vertical="center" wrapText="1" indent="1"/>
    </xf>
    <xf numFmtId="185"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0" fontId="7" fillId="0" borderId="4" xfId="3" applyFont="1" applyBorder="1" applyAlignment="1">
      <alignment vertical="center" wrapText="1"/>
    </xf>
    <xf numFmtId="184" fontId="7" fillId="0" borderId="9" xfId="3" applyNumberFormat="1" applyFont="1" applyBorder="1" applyAlignment="1">
      <alignment vertical="center"/>
    </xf>
    <xf numFmtId="184"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Border="1" applyAlignment="1">
      <alignment horizontal="right" vertical="center"/>
    </xf>
    <xf numFmtId="184" fontId="7" fillId="0" borderId="34" xfId="3" applyNumberFormat="1" applyFont="1" applyBorder="1" applyAlignment="1">
      <alignment horizontal="right" vertical="center"/>
    </xf>
    <xf numFmtId="184"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Border="1" applyAlignment="1">
      <alignment horizontal="center" vertical="center" wrapText="1"/>
    </xf>
    <xf numFmtId="0" fontId="7" fillId="0" borderId="62" xfId="5" applyFont="1" applyBorder="1" applyAlignment="1">
      <alignment horizontal="center" vertical="center" wrapText="1"/>
    </xf>
    <xf numFmtId="0" fontId="7" fillId="0" borderId="48" xfId="5" applyFont="1" applyBorder="1" applyAlignment="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63" xfId="5" applyFont="1" applyBorder="1" applyAlignment="1">
      <alignment horizontal="center" vertical="center" wrapText="1"/>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7" fontId="7" fillId="0" borderId="30" xfId="6" applyNumberFormat="1" applyFont="1" applyBorder="1" applyAlignment="1" applyProtection="1">
      <alignment horizontal="center" vertical="center"/>
      <protection locked="0"/>
    </xf>
    <xf numFmtId="187" fontId="7" fillId="0" borderId="17" xfId="6" applyNumberFormat="1" applyFont="1" applyBorder="1" applyAlignment="1" applyProtection="1">
      <alignment horizontal="center" vertical="center"/>
      <protection locked="0"/>
    </xf>
    <xf numFmtId="187"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49" fontId="7" fillId="3" borderId="40" xfId="5" applyNumberFormat="1" applyFont="1" applyFill="1" applyBorder="1" applyAlignment="1">
      <alignment horizontal="center" vertical="center" wrapText="1"/>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373</v>
      </c>
      <c r="B1" s="55"/>
      <c r="K1" s="11"/>
      <c r="L1" s="11"/>
      <c r="M1" s="11"/>
    </row>
    <row r="2" spans="1:29" s="10" customFormat="1" ht="13.5" customHeight="1" thickBot="1">
      <c r="F2" s="218" t="s">
        <v>0</v>
      </c>
      <c r="G2" s="219"/>
      <c r="H2" s="220">
        <v>25080802</v>
      </c>
      <c r="I2" s="221"/>
      <c r="J2" s="221"/>
      <c r="K2" s="221"/>
      <c r="L2" s="222"/>
      <c r="M2" s="31"/>
    </row>
    <row r="3" spans="1:29" s="1" customFormat="1" ht="15.75" customHeight="1">
      <c r="A3" s="223" t="s">
        <v>352</v>
      </c>
      <c r="B3" s="223"/>
      <c r="C3" s="223"/>
      <c r="D3" s="223"/>
      <c r="E3" s="223"/>
      <c r="F3" s="223"/>
      <c r="G3" s="223"/>
      <c r="H3" s="223"/>
      <c r="I3" s="223"/>
      <c r="J3" s="223"/>
      <c r="K3" s="223"/>
      <c r="L3" s="223"/>
      <c r="M3" s="223"/>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4" t="s">
        <v>187</v>
      </c>
      <c r="E5" s="225"/>
      <c r="F5" s="226"/>
      <c r="G5" s="227"/>
      <c r="H5" s="228"/>
      <c r="I5" s="228"/>
      <c r="J5" s="228"/>
      <c r="K5" s="228"/>
      <c r="L5" s="228"/>
      <c r="M5" s="229"/>
      <c r="N5" s="2"/>
    </row>
    <row r="6" spans="1:29" s="1" customFormat="1" ht="3.75" customHeight="1" thickBot="1">
      <c r="A6" s="3"/>
      <c r="B6" s="3"/>
      <c r="C6" s="3" t="s">
        <v>194</v>
      </c>
      <c r="D6" s="3"/>
      <c r="E6" s="3"/>
      <c r="F6" s="3"/>
      <c r="G6" s="3"/>
      <c r="H6" s="3"/>
      <c r="I6" s="3"/>
      <c r="J6" s="3"/>
      <c r="K6" s="3"/>
      <c r="L6" s="3"/>
      <c r="M6" s="3"/>
      <c r="N6" s="3"/>
    </row>
    <row r="7" spans="1:29" s="10" customFormat="1" ht="15" customHeight="1" thickBot="1">
      <c r="A7" s="30" t="s">
        <v>1</v>
      </c>
      <c r="B7" s="215" t="s">
        <v>389</v>
      </c>
      <c r="C7" s="216"/>
      <c r="D7" s="216"/>
      <c r="E7" s="216"/>
      <c r="F7" s="216"/>
      <c r="G7" s="216"/>
      <c r="H7" s="216"/>
      <c r="I7" s="216"/>
      <c r="J7" s="216"/>
      <c r="K7" s="216"/>
      <c r="L7" s="216"/>
      <c r="M7" s="217"/>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8" t="s">
        <v>4</v>
      </c>
      <c r="C9" s="219"/>
      <c r="D9" s="230"/>
      <c r="E9" s="37" t="s">
        <v>174</v>
      </c>
      <c r="F9" s="38" t="s">
        <v>5</v>
      </c>
      <c r="G9" s="231" t="s">
        <v>6</v>
      </c>
      <c r="H9" s="232"/>
      <c r="I9" s="233"/>
      <c r="J9" s="39" t="s">
        <v>7</v>
      </c>
      <c r="K9" s="234" t="s">
        <v>8</v>
      </c>
      <c r="L9" s="235"/>
      <c r="M9" s="37" t="s">
        <v>9</v>
      </c>
      <c r="N9" s="12"/>
      <c r="O9" s="13"/>
      <c r="P9" s="32"/>
      <c r="Q9" s="13"/>
      <c r="R9" s="14"/>
      <c r="S9" s="14"/>
      <c r="T9" s="15"/>
      <c r="U9" s="15"/>
      <c r="V9" s="15"/>
      <c r="W9" s="15"/>
      <c r="X9" s="15"/>
      <c r="Y9" s="15"/>
      <c r="Z9" s="15"/>
      <c r="AA9" s="15"/>
      <c r="AB9" s="15"/>
      <c r="AC9" s="15"/>
    </row>
    <row r="10" spans="1:29" ht="21.95" customHeight="1">
      <c r="A10" s="236" t="s">
        <v>111</v>
      </c>
      <c r="B10" s="238" t="s">
        <v>231</v>
      </c>
      <c r="C10" s="238"/>
      <c r="D10" s="238"/>
      <c r="E10" s="239">
        <f>SUM(F10:F16)</f>
        <v>9.5</v>
      </c>
      <c r="F10" s="242">
        <v>6</v>
      </c>
      <c r="G10" s="47" t="s">
        <v>165</v>
      </c>
      <c r="H10" s="245"/>
      <c r="I10" s="246"/>
      <c r="J10" s="247">
        <f>IF(G12="",0,ROUND(MAX(MIN(6,((ROUND(G12-69,1))/14*6)),0),2))</f>
        <v>0</v>
      </c>
      <c r="K10" s="250" t="str">
        <f>IF(H10="","",J10)</f>
        <v/>
      </c>
      <c r="L10" s="251"/>
      <c r="M10" s="256">
        <f>ROUND(SUM(K10:K16),2)</f>
        <v>0</v>
      </c>
      <c r="N10" s="16"/>
      <c r="O10" s="87"/>
      <c r="P10" s="17"/>
      <c r="Q10" s="18"/>
      <c r="R10" s="19"/>
      <c r="S10" s="19"/>
      <c r="T10" s="15"/>
      <c r="U10" s="15"/>
      <c r="V10" s="15"/>
      <c r="W10" s="15"/>
      <c r="X10" s="15"/>
      <c r="Y10" s="15"/>
      <c r="Z10" s="15"/>
      <c r="AA10" s="15"/>
      <c r="AB10" s="15"/>
      <c r="AC10" s="15"/>
    </row>
    <row r="11" spans="1:29" ht="21.95" customHeight="1">
      <c r="A11" s="237"/>
      <c r="B11" s="238"/>
      <c r="C11" s="238"/>
      <c r="D11" s="238"/>
      <c r="E11" s="240"/>
      <c r="F11" s="243"/>
      <c r="G11" s="48" t="s">
        <v>166</v>
      </c>
      <c r="H11" s="259"/>
      <c r="I11" s="260"/>
      <c r="J11" s="248"/>
      <c r="K11" s="252"/>
      <c r="L11" s="253"/>
      <c r="M11" s="257"/>
      <c r="N11" s="16"/>
      <c r="O11" s="87"/>
      <c r="P11" s="17"/>
      <c r="Q11" s="18"/>
      <c r="R11" s="19"/>
      <c r="S11" s="19"/>
      <c r="T11" s="15"/>
      <c r="U11" s="15"/>
      <c r="V11" s="15"/>
      <c r="W11" s="15"/>
      <c r="X11" s="15"/>
      <c r="Y11" s="15"/>
      <c r="Z11" s="15"/>
      <c r="AA11" s="15"/>
      <c r="AB11" s="15"/>
      <c r="AC11" s="15"/>
    </row>
    <row r="12" spans="1:29" s="15" customFormat="1" ht="21.95" customHeight="1">
      <c r="A12" s="237"/>
      <c r="B12" s="238"/>
      <c r="C12" s="238"/>
      <c r="D12" s="238"/>
      <c r="E12" s="240"/>
      <c r="F12" s="244"/>
      <c r="G12" s="261" t="str">
        <f>IF(OR(H10=0,H10="",H11=""),"",ROUND(AVERAGE(H10:I11),1))</f>
        <v/>
      </c>
      <c r="H12" s="262"/>
      <c r="I12" s="263"/>
      <c r="J12" s="249"/>
      <c r="K12" s="254"/>
      <c r="L12" s="255"/>
      <c r="M12" s="257"/>
      <c r="N12" s="16"/>
      <c r="O12" s="11"/>
      <c r="P12" s="17"/>
      <c r="Q12" s="18"/>
      <c r="R12" s="19"/>
      <c r="S12" s="19"/>
    </row>
    <row r="13" spans="1:29" s="15" customFormat="1" ht="21.95" customHeight="1">
      <c r="A13" s="237"/>
      <c r="B13" s="238" t="s">
        <v>72</v>
      </c>
      <c r="C13" s="238"/>
      <c r="D13" s="238"/>
      <c r="E13" s="240"/>
      <c r="F13" s="147">
        <v>1</v>
      </c>
      <c r="G13" s="264"/>
      <c r="H13" s="265"/>
      <c r="I13" s="266"/>
      <c r="J13" s="202">
        <f>IF(G13="実績あり",1,0)</f>
        <v>0</v>
      </c>
      <c r="K13" s="267" t="str">
        <f>IF(G13="","",J13)</f>
        <v/>
      </c>
      <c r="L13" s="267"/>
      <c r="M13" s="257"/>
      <c r="N13" s="16"/>
      <c r="O13" s="11"/>
      <c r="P13" s="20" t="s">
        <v>109</v>
      </c>
      <c r="Q13" s="20" t="s">
        <v>106</v>
      </c>
      <c r="R13" s="21"/>
      <c r="S13" s="21"/>
      <c r="T13" s="20"/>
    </row>
    <row r="14" spans="1:29" s="15" customFormat="1" ht="39.950000000000003" customHeight="1">
      <c r="A14" s="237"/>
      <c r="B14" s="238" t="s">
        <v>356</v>
      </c>
      <c r="C14" s="238"/>
      <c r="D14" s="238"/>
      <c r="E14" s="240"/>
      <c r="F14" s="147">
        <v>2</v>
      </c>
      <c r="G14" s="264"/>
      <c r="H14" s="265"/>
      <c r="I14" s="266"/>
      <c r="J14" s="202">
        <f>IF(G14="表彰歴又は施工実績あり",2,0)</f>
        <v>0</v>
      </c>
      <c r="K14" s="267" t="str">
        <f t="shared" ref="K14:K30" si="0">IF(G14="","",J14)</f>
        <v/>
      </c>
      <c r="L14" s="267"/>
      <c r="M14" s="257"/>
      <c r="N14" s="16"/>
      <c r="O14" s="11"/>
      <c r="P14" s="206" t="s">
        <v>357</v>
      </c>
      <c r="Q14" s="20" t="s">
        <v>106</v>
      </c>
      <c r="R14" s="21"/>
      <c r="S14" s="21"/>
      <c r="T14" s="20"/>
    </row>
    <row r="15" spans="1:29" s="15" customFormat="1" ht="21.95" customHeight="1">
      <c r="A15" s="237"/>
      <c r="B15" s="238" t="s">
        <v>170</v>
      </c>
      <c r="C15" s="238"/>
      <c r="D15" s="238"/>
      <c r="E15" s="240"/>
      <c r="F15" s="147">
        <v>0</v>
      </c>
      <c r="G15" s="264"/>
      <c r="H15" s="265"/>
      <c r="I15" s="266"/>
      <c r="J15" s="202">
        <f>IF(OR(G15="指名停止",G15="文書指導"),-1,IF(G15="複数",-2,0))</f>
        <v>0</v>
      </c>
      <c r="K15" s="267" t="str">
        <f t="shared" si="0"/>
        <v/>
      </c>
      <c r="L15" s="267"/>
      <c r="M15" s="257"/>
      <c r="N15" s="16"/>
      <c r="O15" s="11"/>
      <c r="P15" s="20" t="s">
        <v>106</v>
      </c>
      <c r="Q15" s="20" t="s">
        <v>176</v>
      </c>
      <c r="R15" s="21" t="s">
        <v>177</v>
      </c>
      <c r="S15" s="21" t="s">
        <v>178</v>
      </c>
      <c r="T15" s="20"/>
    </row>
    <row r="16" spans="1:29" s="15" customFormat="1" ht="21.95" customHeight="1">
      <c r="A16" s="237"/>
      <c r="B16" s="238" t="s">
        <v>232</v>
      </c>
      <c r="C16" s="238"/>
      <c r="D16" s="238"/>
      <c r="E16" s="241"/>
      <c r="F16" s="147">
        <v>0.5</v>
      </c>
      <c r="G16" s="264"/>
      <c r="H16" s="265"/>
      <c r="I16" s="266"/>
      <c r="J16" s="202">
        <f>IF(G16="加入あり",0.5,0)</f>
        <v>0</v>
      </c>
      <c r="K16" s="267" t="str">
        <f t="shared" si="0"/>
        <v/>
      </c>
      <c r="L16" s="267"/>
      <c r="M16" s="258"/>
      <c r="N16" s="16"/>
      <c r="O16" s="11"/>
      <c r="P16" s="20" t="s">
        <v>107</v>
      </c>
      <c r="Q16" s="20" t="s">
        <v>106</v>
      </c>
      <c r="R16" s="21"/>
      <c r="S16" s="21"/>
      <c r="T16" s="20"/>
    </row>
    <row r="17" spans="1:23" s="15" customFormat="1" ht="21.95" customHeight="1">
      <c r="A17" s="236" t="s">
        <v>112</v>
      </c>
      <c r="B17" s="268" t="s">
        <v>233</v>
      </c>
      <c r="C17" s="268"/>
      <c r="D17" s="268"/>
      <c r="E17" s="239">
        <f>SUM(F17:F20)</f>
        <v>4.5</v>
      </c>
      <c r="F17" s="147">
        <v>1</v>
      </c>
      <c r="G17" s="264"/>
      <c r="H17" s="265"/>
      <c r="I17" s="266"/>
      <c r="J17" s="202">
        <f>IF(G17="実績あり",1,0)</f>
        <v>0</v>
      </c>
      <c r="K17" s="267" t="str">
        <f t="shared" si="0"/>
        <v/>
      </c>
      <c r="L17" s="267"/>
      <c r="M17" s="269">
        <f>ROUND(SUM(K17:K20),2)</f>
        <v>0</v>
      </c>
      <c r="N17" s="16"/>
      <c r="O17" s="11"/>
      <c r="P17" s="20" t="s">
        <v>109</v>
      </c>
      <c r="Q17" s="20" t="s">
        <v>106</v>
      </c>
      <c r="R17" s="20"/>
      <c r="S17" s="20"/>
      <c r="T17" s="20"/>
    </row>
    <row r="18" spans="1:23" s="15" customFormat="1" ht="21.95" customHeight="1">
      <c r="A18" s="237"/>
      <c r="B18" s="268" t="s">
        <v>234</v>
      </c>
      <c r="C18" s="268"/>
      <c r="D18" s="268"/>
      <c r="E18" s="240"/>
      <c r="F18" s="41">
        <v>2</v>
      </c>
      <c r="G18" s="271"/>
      <c r="H18" s="259"/>
      <c r="I18" s="260"/>
      <c r="J18" s="203">
        <f>ROUND(MAX(MIN(2,((G18-69)/14*2)),0),2)</f>
        <v>0</v>
      </c>
      <c r="K18" s="267" t="str">
        <f t="shared" si="0"/>
        <v/>
      </c>
      <c r="L18" s="267"/>
      <c r="M18" s="270"/>
      <c r="N18" s="16"/>
      <c r="O18" s="11"/>
      <c r="P18" s="20"/>
      <c r="Q18" s="20"/>
      <c r="R18" s="20"/>
      <c r="S18" s="20"/>
      <c r="T18" s="20"/>
    </row>
    <row r="19" spans="1:23" s="15" customFormat="1" ht="39.950000000000003" customHeight="1">
      <c r="A19" s="237"/>
      <c r="B19" s="268" t="s">
        <v>358</v>
      </c>
      <c r="C19" s="268"/>
      <c r="D19" s="268"/>
      <c r="E19" s="240"/>
      <c r="F19" s="147">
        <v>1</v>
      </c>
      <c r="G19" s="264"/>
      <c r="H19" s="265"/>
      <c r="I19" s="266"/>
      <c r="J19" s="202">
        <f>IF(G19="2件",1,IF(G19="1件",0.5,0))</f>
        <v>0</v>
      </c>
      <c r="K19" s="267" t="str">
        <f t="shared" si="0"/>
        <v/>
      </c>
      <c r="L19" s="267"/>
      <c r="M19" s="270"/>
      <c r="N19" s="16"/>
      <c r="O19" s="11"/>
      <c r="P19" s="20" t="s">
        <v>188</v>
      </c>
      <c r="Q19" s="20" t="s">
        <v>179</v>
      </c>
      <c r="R19" s="20" t="s">
        <v>106</v>
      </c>
      <c r="S19" s="20"/>
      <c r="T19" s="20"/>
    </row>
    <row r="20" spans="1:23" s="15" customFormat="1" ht="21.95" customHeight="1">
      <c r="A20" s="237"/>
      <c r="B20" s="268" t="s">
        <v>235</v>
      </c>
      <c r="C20" s="268"/>
      <c r="D20" s="268"/>
      <c r="E20" s="240"/>
      <c r="F20" s="147">
        <v>0.5</v>
      </c>
      <c r="G20" s="264"/>
      <c r="H20" s="265"/>
      <c r="I20" s="266"/>
      <c r="J20" s="202">
        <f>IF(G20="推奨単位以上",0.5,IF(G20="1/2以上",0.25,IF(G20="1/4以上1/2未満",0.15,IF(G20="1/4未満",0.1,0))))</f>
        <v>0</v>
      </c>
      <c r="K20" s="267" t="str">
        <f t="shared" si="0"/>
        <v/>
      </c>
      <c r="L20" s="267"/>
      <c r="M20" s="270"/>
      <c r="N20" s="16"/>
      <c r="O20" s="11"/>
      <c r="P20" s="154" t="s">
        <v>180</v>
      </c>
      <c r="Q20" s="154" t="s">
        <v>181</v>
      </c>
      <c r="R20" s="155" t="s">
        <v>236</v>
      </c>
      <c r="S20" s="155" t="s">
        <v>237</v>
      </c>
      <c r="T20" s="155" t="s">
        <v>106</v>
      </c>
    </row>
    <row r="21" spans="1:23" s="15" customFormat="1" ht="21.95" customHeight="1">
      <c r="A21" s="306" t="s">
        <v>238</v>
      </c>
      <c r="B21" s="268" t="s">
        <v>387</v>
      </c>
      <c r="C21" s="268"/>
      <c r="D21" s="156" t="s">
        <v>239</v>
      </c>
      <c r="E21" s="290">
        <f>SUM(F21:F30)</f>
        <v>7</v>
      </c>
      <c r="F21" s="41">
        <v>1.5</v>
      </c>
      <c r="G21" s="264"/>
      <c r="H21" s="265"/>
      <c r="I21" s="266"/>
      <c r="J21" s="203">
        <f>IF(G21="①②③全て",1.5,IF(G21="①②③のうち2項目",1,IF(G21="①②③のうち1項目",0.5,0)))</f>
        <v>0</v>
      </c>
      <c r="K21" s="267" t="str">
        <f t="shared" si="0"/>
        <v/>
      </c>
      <c r="L21" s="267"/>
      <c r="M21" s="272">
        <f>ROUND(SUM(K21:K30),2)</f>
        <v>0</v>
      </c>
      <c r="N21" s="16"/>
      <c r="O21" s="11"/>
      <c r="P21" s="22" t="s">
        <v>183</v>
      </c>
      <c r="Q21" s="22" t="s">
        <v>184</v>
      </c>
      <c r="R21" s="22" t="s">
        <v>185</v>
      </c>
      <c r="S21" s="20" t="s">
        <v>106</v>
      </c>
      <c r="T21" s="20"/>
      <c r="U21" s="23"/>
      <c r="V21" s="23"/>
      <c r="W21" s="23"/>
    </row>
    <row r="22" spans="1:23" s="15" customFormat="1" ht="21.95" customHeight="1">
      <c r="A22" s="307"/>
      <c r="B22" s="268"/>
      <c r="C22" s="268"/>
      <c r="D22" s="156" t="s">
        <v>385</v>
      </c>
      <c r="E22" s="291"/>
      <c r="F22" s="41">
        <v>1</v>
      </c>
      <c r="G22" s="264"/>
      <c r="H22" s="265"/>
      <c r="I22" s="266"/>
      <c r="J22" s="203">
        <f>IF(G22="2件",1,IF(G22="1件",0.5,0))</f>
        <v>0</v>
      </c>
      <c r="K22" s="267" t="str">
        <f t="shared" si="0"/>
        <v/>
      </c>
      <c r="L22" s="267"/>
      <c r="M22" s="273"/>
      <c r="N22" s="16"/>
      <c r="O22" s="11"/>
      <c r="P22" s="155" t="s">
        <v>188</v>
      </c>
      <c r="Q22" s="155" t="s">
        <v>179</v>
      </c>
      <c r="R22" s="155" t="s">
        <v>106</v>
      </c>
      <c r="S22" s="20"/>
      <c r="T22" s="20"/>
      <c r="U22" s="23"/>
      <c r="V22" s="23"/>
      <c r="W22" s="23"/>
    </row>
    <row r="23" spans="1:23" s="15" customFormat="1" ht="21.95" customHeight="1">
      <c r="A23" s="307"/>
      <c r="B23" s="281" t="s">
        <v>240</v>
      </c>
      <c r="C23" s="282"/>
      <c r="D23" s="157" t="s">
        <v>241</v>
      </c>
      <c r="E23" s="291"/>
      <c r="F23" s="287">
        <v>1.5</v>
      </c>
      <c r="G23" s="264"/>
      <c r="H23" s="265"/>
      <c r="I23" s="266"/>
      <c r="J23" s="203">
        <f>IF(G23="2件",0.5,IF(G23="1件",0.25,0))</f>
        <v>0</v>
      </c>
      <c r="K23" s="250" t="str">
        <f>IF(AND(G23="",G24="",G25=""),"",SUM(J23:J25))</f>
        <v/>
      </c>
      <c r="L23" s="251"/>
      <c r="M23" s="273"/>
      <c r="N23" s="16"/>
      <c r="O23" s="11"/>
      <c r="P23" s="155" t="s">
        <v>188</v>
      </c>
      <c r="Q23" s="155" t="s">
        <v>179</v>
      </c>
      <c r="R23" s="155" t="s">
        <v>106</v>
      </c>
      <c r="S23" s="20"/>
      <c r="T23" s="20"/>
      <c r="U23" s="23"/>
      <c r="V23" s="23"/>
      <c r="W23" s="23"/>
    </row>
    <row r="24" spans="1:23" s="15" customFormat="1" ht="21.95" customHeight="1">
      <c r="A24" s="307"/>
      <c r="B24" s="283"/>
      <c r="C24" s="284"/>
      <c r="D24" s="158" t="s">
        <v>242</v>
      </c>
      <c r="E24" s="291"/>
      <c r="F24" s="288"/>
      <c r="G24" s="264"/>
      <c r="H24" s="265"/>
      <c r="I24" s="266"/>
      <c r="J24" s="204">
        <f>IF(G24="登録及び実績あり",0.5,0)</f>
        <v>0</v>
      </c>
      <c r="K24" s="252"/>
      <c r="L24" s="253"/>
      <c r="M24" s="273"/>
      <c r="N24" s="159"/>
      <c r="O24" s="11"/>
      <c r="P24" s="154" t="s">
        <v>195</v>
      </c>
      <c r="Q24" s="154" t="s">
        <v>163</v>
      </c>
      <c r="R24" s="22"/>
      <c r="S24" s="20"/>
      <c r="T24" s="20"/>
      <c r="U24" s="23"/>
      <c r="V24" s="23"/>
      <c r="W24" s="23"/>
    </row>
    <row r="25" spans="1:23" s="15" customFormat="1" ht="21.95" customHeight="1">
      <c r="A25" s="307"/>
      <c r="B25" s="285"/>
      <c r="C25" s="286"/>
      <c r="D25" s="158" t="s">
        <v>243</v>
      </c>
      <c r="E25" s="291"/>
      <c r="F25" s="289"/>
      <c r="G25" s="264"/>
      <c r="H25" s="265"/>
      <c r="I25" s="266"/>
      <c r="J25" s="205">
        <f>IF(G25="法定雇用障害者数以上",0.5,IF(G25="義務外雇用",0.5,IF(G25="法定雇用障害者数未満",0,0)))</f>
        <v>0</v>
      </c>
      <c r="K25" s="254"/>
      <c r="L25" s="255"/>
      <c r="M25" s="273"/>
      <c r="N25" s="16"/>
      <c r="O25" s="11"/>
      <c r="P25" s="154" t="s">
        <v>225</v>
      </c>
      <c r="Q25" s="154" t="s">
        <v>186</v>
      </c>
      <c r="R25" s="154" t="s">
        <v>244</v>
      </c>
      <c r="S25" s="155" t="s">
        <v>163</v>
      </c>
      <c r="T25" s="20"/>
      <c r="U25" s="23"/>
      <c r="V25" s="23"/>
      <c r="W25" s="23"/>
    </row>
    <row r="26" spans="1:23" s="15" customFormat="1" ht="21.95" customHeight="1">
      <c r="A26" s="307"/>
      <c r="B26" s="268" t="s">
        <v>245</v>
      </c>
      <c r="C26" s="268"/>
      <c r="D26" s="268"/>
      <c r="E26" s="291"/>
      <c r="F26" s="147">
        <v>0.5</v>
      </c>
      <c r="G26" s="275"/>
      <c r="H26" s="276"/>
      <c r="I26" s="277"/>
      <c r="J26" s="202">
        <f>IF(G26="2件",0.5,IF(G26="1件",0.25,0))</f>
        <v>0</v>
      </c>
      <c r="K26" s="267" t="str">
        <f t="shared" si="0"/>
        <v/>
      </c>
      <c r="L26" s="267"/>
      <c r="M26" s="273"/>
      <c r="O26" s="11"/>
      <c r="P26" s="155" t="s">
        <v>188</v>
      </c>
      <c r="Q26" s="155" t="s">
        <v>179</v>
      </c>
      <c r="R26" s="155" t="s">
        <v>106</v>
      </c>
      <c r="S26" s="20"/>
      <c r="T26" s="20"/>
    </row>
    <row r="27" spans="1:23" s="15" customFormat="1" ht="21.95" customHeight="1">
      <c r="A27" s="307"/>
      <c r="B27" s="293" t="s">
        <v>246</v>
      </c>
      <c r="C27" s="293"/>
      <c r="D27" s="293"/>
      <c r="E27" s="291"/>
      <c r="F27" s="147">
        <v>0.5</v>
      </c>
      <c r="G27" s="264"/>
      <c r="H27" s="265"/>
      <c r="I27" s="266"/>
      <c r="J27" s="202">
        <f>IF(G27="配置あり",0.5,0)</f>
        <v>0</v>
      </c>
      <c r="K27" s="267" t="str">
        <f t="shared" si="0"/>
        <v/>
      </c>
      <c r="L27" s="267"/>
      <c r="M27" s="273"/>
      <c r="N27" s="16"/>
      <c r="O27" s="11"/>
      <c r="P27" s="20" t="s">
        <v>108</v>
      </c>
      <c r="Q27" s="20" t="s">
        <v>106</v>
      </c>
      <c r="R27" s="20"/>
      <c r="S27" s="20"/>
      <c r="T27" s="20"/>
      <c r="U27" s="23"/>
      <c r="V27" s="23"/>
      <c r="W27" s="23"/>
    </row>
    <row r="28" spans="1:23" s="15" customFormat="1" ht="21.95" customHeight="1">
      <c r="A28" s="307"/>
      <c r="B28" s="268" t="s">
        <v>247</v>
      </c>
      <c r="C28" s="268"/>
      <c r="D28" s="268"/>
      <c r="E28" s="291"/>
      <c r="F28" s="41">
        <v>0.5</v>
      </c>
      <c r="G28" s="275"/>
      <c r="H28" s="276"/>
      <c r="I28" s="277"/>
      <c r="J28" s="202">
        <f>IF(G28="登録あり",0.5,0)</f>
        <v>0</v>
      </c>
      <c r="K28" s="267" t="str">
        <f t="shared" si="0"/>
        <v/>
      </c>
      <c r="L28" s="267"/>
      <c r="M28" s="273"/>
      <c r="N28" s="16"/>
      <c r="O28" s="11"/>
      <c r="P28" s="20" t="s">
        <v>196</v>
      </c>
      <c r="Q28" s="20" t="s">
        <v>106</v>
      </c>
      <c r="R28" s="20"/>
      <c r="S28" s="20"/>
      <c r="T28" s="20"/>
      <c r="U28" s="23"/>
      <c r="V28" s="23"/>
      <c r="W28" s="23"/>
    </row>
    <row r="29" spans="1:23" s="15" customFormat="1" ht="21.95" customHeight="1">
      <c r="A29" s="307"/>
      <c r="B29" s="268" t="s">
        <v>248</v>
      </c>
      <c r="C29" s="268"/>
      <c r="D29" s="268"/>
      <c r="E29" s="291"/>
      <c r="F29" s="41">
        <v>1</v>
      </c>
      <c r="G29" s="275"/>
      <c r="H29" s="276"/>
      <c r="I29" s="277"/>
      <c r="J29" s="202">
        <f>IF(G29="顕彰あり",1,0)</f>
        <v>0</v>
      </c>
      <c r="K29" s="267" t="str">
        <f t="shared" si="0"/>
        <v/>
      </c>
      <c r="L29" s="267"/>
      <c r="M29" s="273"/>
      <c r="N29" s="16"/>
      <c r="O29" s="11"/>
      <c r="P29" s="20" t="s">
        <v>182</v>
      </c>
      <c r="Q29" s="20" t="s">
        <v>106</v>
      </c>
      <c r="R29" s="20"/>
      <c r="S29" s="20"/>
      <c r="T29" s="20"/>
      <c r="U29" s="23"/>
      <c r="V29" s="23"/>
      <c r="W29" s="23"/>
    </row>
    <row r="30" spans="1:23" s="15" customFormat="1" ht="21.95" customHeight="1" thickBot="1">
      <c r="A30" s="308"/>
      <c r="B30" s="268" t="s">
        <v>249</v>
      </c>
      <c r="C30" s="268"/>
      <c r="D30" s="268"/>
      <c r="E30" s="292"/>
      <c r="F30" s="147">
        <v>0.5</v>
      </c>
      <c r="G30" s="295"/>
      <c r="H30" s="296"/>
      <c r="I30" s="297"/>
      <c r="J30" s="202">
        <f>IF(G30="配置あり",0.5,0)</f>
        <v>0</v>
      </c>
      <c r="K30" s="267" t="str">
        <f t="shared" si="0"/>
        <v/>
      </c>
      <c r="L30" s="267"/>
      <c r="M30" s="274"/>
      <c r="O30" s="11"/>
      <c r="P30" s="20" t="s">
        <v>108</v>
      </c>
      <c r="Q30" s="20" t="s">
        <v>106</v>
      </c>
      <c r="R30" s="20"/>
      <c r="S30" s="20"/>
      <c r="T30" s="20"/>
    </row>
    <row r="31" spans="1:23" s="15" customFormat="1" ht="12" customHeight="1">
      <c r="A31" s="38"/>
      <c r="B31" s="44"/>
      <c r="C31" s="44"/>
      <c r="D31" s="40"/>
      <c r="E31" s="200">
        <f>SUM(E10,E17,E21)</f>
        <v>21</v>
      </c>
      <c r="F31" s="147"/>
      <c r="G31" s="45"/>
      <c r="H31" s="45"/>
      <c r="I31" s="45"/>
      <c r="J31" s="42"/>
      <c r="K31" s="46"/>
      <c r="L31" s="43" t="s">
        <v>17</v>
      </c>
      <c r="M31" s="201">
        <f>SUM(M10,M17,M21)</f>
        <v>0</v>
      </c>
      <c r="N31" s="18"/>
      <c r="P31" s="18"/>
    </row>
    <row r="32" spans="1:23" s="15" customFormat="1" ht="3.75" customHeight="1" thickBot="1">
      <c r="D32" s="24"/>
      <c r="J32" s="29"/>
      <c r="K32" s="29"/>
      <c r="L32" s="29"/>
      <c r="M32" s="29"/>
      <c r="P32" s="18"/>
    </row>
    <row r="33" spans="1:29" s="15" customFormat="1" ht="14.25" customHeight="1" thickBot="1">
      <c r="A33" s="34" t="s">
        <v>18</v>
      </c>
      <c r="B33" s="34"/>
      <c r="C33" s="34"/>
      <c r="D33" s="49"/>
      <c r="E33" s="50" t="s">
        <v>10</v>
      </c>
      <c r="F33" s="298"/>
      <c r="G33" s="299"/>
      <c r="H33" s="299"/>
      <c r="I33" s="300"/>
      <c r="J33" s="51" t="s">
        <v>110</v>
      </c>
      <c r="K33" s="51"/>
      <c r="L33" s="51"/>
      <c r="M33" s="51"/>
      <c r="N33" s="18"/>
      <c r="P33" s="18"/>
    </row>
    <row r="34" spans="1:29" s="15" customFormat="1" ht="12">
      <c r="A34" s="34" t="s">
        <v>11</v>
      </c>
      <c r="B34" s="34"/>
      <c r="C34" s="49"/>
      <c r="D34" s="34"/>
      <c r="E34" s="49"/>
      <c r="F34" s="49"/>
      <c r="G34" s="49"/>
      <c r="H34" s="49"/>
      <c r="I34" s="49"/>
      <c r="J34" s="49"/>
      <c r="K34" s="49"/>
      <c r="L34" s="49"/>
      <c r="M34" s="49"/>
      <c r="P34" s="18"/>
    </row>
    <row r="35" spans="1:29" s="15" customFormat="1" ht="11.25" customHeight="1">
      <c r="A35" s="301" t="s">
        <v>12</v>
      </c>
      <c r="B35" s="302" t="s">
        <v>113</v>
      </c>
      <c r="C35" s="302"/>
      <c r="D35" s="303" t="s">
        <v>13</v>
      </c>
      <c r="E35" s="302" t="s">
        <v>14</v>
      </c>
      <c r="F35" s="302"/>
      <c r="G35" s="304"/>
      <c r="H35" s="86" t="str">
        <f>IF(F33="","",M31)</f>
        <v/>
      </c>
      <c r="I35" s="52"/>
      <c r="J35" s="303" t="s">
        <v>13</v>
      </c>
      <c r="K35" s="305" t="str">
        <f>IF(E36="","",ROUNDDOWN((100+H35)/(E36/1000000),5))</f>
        <v/>
      </c>
      <c r="L35" s="305"/>
      <c r="M35" s="305"/>
      <c r="N35" s="278"/>
      <c r="P35" s="18"/>
    </row>
    <row r="36" spans="1:29" s="15" customFormat="1" ht="11.25" customHeight="1">
      <c r="A36" s="301"/>
      <c r="B36" s="279" t="s">
        <v>114</v>
      </c>
      <c r="C36" s="279"/>
      <c r="D36" s="303"/>
      <c r="E36" s="280" t="str">
        <f>IF(F33="","",F33)</f>
        <v/>
      </c>
      <c r="F36" s="280"/>
      <c r="G36" s="280"/>
      <c r="H36" s="149" t="s">
        <v>103</v>
      </c>
      <c r="I36" s="160"/>
      <c r="J36" s="303"/>
      <c r="K36" s="305"/>
      <c r="L36" s="305"/>
      <c r="M36" s="305"/>
      <c r="N36" s="278"/>
      <c r="P36" s="18"/>
    </row>
    <row r="37" spans="1:29" s="25" customFormat="1" ht="11.25" customHeight="1">
      <c r="A37" s="294" t="s">
        <v>19</v>
      </c>
      <c r="B37" s="294"/>
      <c r="C37" s="294"/>
      <c r="D37" s="294"/>
      <c r="E37" s="294"/>
      <c r="F37" s="294"/>
      <c r="G37" s="294"/>
      <c r="H37" s="294"/>
      <c r="I37" s="294"/>
      <c r="J37" s="294"/>
      <c r="K37" s="294"/>
      <c r="L37" s="294"/>
      <c r="M37" s="294"/>
      <c r="P37" s="18"/>
    </row>
    <row r="38" spans="1:29" s="15" customFormat="1" ht="12">
      <c r="A38" s="49" t="s">
        <v>15</v>
      </c>
      <c r="B38" s="49"/>
    </row>
    <row r="39" spans="1:29" s="25" customFormat="1" ht="10.5" customHeight="1">
      <c r="A39" s="26" t="s">
        <v>169</v>
      </c>
      <c r="B39" s="26"/>
      <c r="C39" s="27"/>
      <c r="D39" s="15"/>
      <c r="E39" s="27"/>
      <c r="F39" s="27"/>
      <c r="G39" s="27"/>
      <c r="H39" s="27"/>
      <c r="I39" s="27"/>
      <c r="J39" s="27"/>
      <c r="K39" s="27"/>
      <c r="L39" s="27"/>
      <c r="M39" s="27"/>
    </row>
    <row r="40" spans="1:29" s="25" customFormat="1" ht="10.5">
      <c r="A40" s="26" t="s">
        <v>16</v>
      </c>
      <c r="B40" s="26"/>
      <c r="C40" s="27"/>
      <c r="D40" s="27"/>
      <c r="E40" s="27"/>
      <c r="F40" s="27"/>
      <c r="G40" s="27"/>
      <c r="H40" s="27"/>
      <c r="I40" s="27"/>
      <c r="J40" s="27"/>
      <c r="K40" s="27"/>
      <c r="L40" s="27"/>
      <c r="M40" s="27"/>
    </row>
    <row r="41" spans="1:29" s="25" customFormat="1" ht="10.5">
      <c r="A41" s="207" t="s">
        <v>359</v>
      </c>
      <c r="B41" s="26"/>
      <c r="C41" s="27"/>
      <c r="D41" s="27"/>
      <c r="E41" s="27"/>
      <c r="F41" s="27"/>
      <c r="G41" s="27"/>
      <c r="H41" s="27"/>
      <c r="I41" s="27"/>
      <c r="J41" s="27"/>
      <c r="K41" s="27"/>
      <c r="L41" s="27"/>
      <c r="M41" s="27"/>
    </row>
    <row r="42" spans="1:29" s="25" customFormat="1" ht="10.5">
      <c r="A42" s="207" t="s">
        <v>360</v>
      </c>
      <c r="B42" s="26"/>
      <c r="C42" s="27"/>
      <c r="D42" s="27"/>
      <c r="E42" s="27"/>
      <c r="F42" s="27"/>
      <c r="G42" s="27"/>
      <c r="H42" s="27"/>
      <c r="I42" s="27"/>
      <c r="J42" s="27"/>
      <c r="K42" s="27"/>
      <c r="L42" s="27"/>
      <c r="M42" s="27"/>
    </row>
    <row r="43" spans="1:29" s="25" customFormat="1" ht="10.5" customHeight="1">
      <c r="A43" s="26" t="s">
        <v>115</v>
      </c>
      <c r="B43" s="26"/>
      <c r="C43" s="28"/>
      <c r="D43" s="27"/>
      <c r="E43" s="28"/>
      <c r="F43" s="28"/>
      <c r="G43" s="28"/>
      <c r="H43" s="28"/>
      <c r="I43" s="28"/>
      <c r="J43" s="28"/>
      <c r="K43" s="28"/>
      <c r="L43" s="28"/>
      <c r="M43" s="28"/>
    </row>
    <row r="44" spans="1:29" s="25" customFormat="1" ht="10.5">
      <c r="A44" s="26"/>
      <c r="B44" s="26"/>
      <c r="C44" s="27"/>
      <c r="D44" s="28"/>
      <c r="E44" s="27"/>
      <c r="F44" s="27"/>
      <c r="G44" s="27"/>
      <c r="H44" s="27"/>
      <c r="I44" s="27"/>
      <c r="J44" s="27"/>
      <c r="K44" s="27"/>
      <c r="L44" s="27"/>
      <c r="M44" s="27"/>
    </row>
    <row r="45" spans="1:29" s="15" customFormat="1">
      <c r="D45" s="27"/>
      <c r="N45"/>
      <c r="O45"/>
      <c r="P45"/>
      <c r="Q45"/>
      <c r="R45"/>
      <c r="S45"/>
      <c r="T45"/>
      <c r="U45"/>
      <c r="V45"/>
      <c r="W45"/>
      <c r="X45"/>
      <c r="Y45"/>
      <c r="Z45"/>
      <c r="AA45"/>
      <c r="AB45"/>
      <c r="AC45"/>
    </row>
    <row r="61" spans="1:29" s="15" customFormat="1" hidden="1">
      <c r="A61"/>
      <c r="B61"/>
      <c r="C61"/>
      <c r="D61"/>
      <c r="E61"/>
      <c r="F61"/>
      <c r="G61"/>
      <c r="H61"/>
      <c r="I61"/>
      <c r="J61"/>
      <c r="K61"/>
      <c r="L61"/>
      <c r="M61"/>
      <c r="N61"/>
      <c r="O61"/>
      <c r="P61"/>
      <c r="Q61"/>
      <c r="R61"/>
      <c r="S61"/>
      <c r="T61"/>
      <c r="U61"/>
      <c r="V61"/>
      <c r="W61"/>
      <c r="X61"/>
      <c r="Y61"/>
      <c r="Z61"/>
      <c r="AA61"/>
      <c r="AB61"/>
      <c r="AC61"/>
    </row>
    <row r="62" spans="1:29" hidden="1"/>
    <row r="63" spans="1:29" s="15" customFormat="1" hidden="1">
      <c r="A63"/>
      <c r="B63"/>
      <c r="C63"/>
      <c r="D63"/>
      <c r="E63"/>
      <c r="F63"/>
      <c r="G63"/>
      <c r="H63"/>
      <c r="I63"/>
      <c r="J63"/>
      <c r="K63"/>
      <c r="L63"/>
      <c r="M63"/>
      <c r="N63"/>
      <c r="O63"/>
      <c r="P63"/>
      <c r="Q63"/>
      <c r="R63"/>
      <c r="S63"/>
      <c r="T63"/>
      <c r="U63"/>
      <c r="V63"/>
      <c r="W63"/>
      <c r="X63"/>
      <c r="Y63"/>
      <c r="Z63"/>
      <c r="AA63"/>
      <c r="AB63"/>
      <c r="AC63"/>
    </row>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En19ewF4Z/uI7jECy+KopKW1xDJjgdXLtbcziQ3qmAIuRepm+8amdVJCY6HoqTmfJH/oqV3M3X7UeCW7oPrxoA==" saltValue="q+Nm9m65EqBu4GdYDjPtkg==" spinCount="100000" sheet="1" selectLockedCells="1"/>
  <mergeCells count="86">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G27:I27"/>
    <mergeCell ref="K27:L27"/>
    <mergeCell ref="B28:D28"/>
    <mergeCell ref="M21:M30"/>
    <mergeCell ref="G22:I22"/>
    <mergeCell ref="K22:L22"/>
    <mergeCell ref="G28:I28"/>
    <mergeCell ref="K28:L28"/>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0">
    <dataValidation type="list" errorStyle="warning" allowBlank="1" showInputMessage="1" showErrorMessage="1" sqref="G30:I30" xr:uid="{00000000-0002-0000-0000-00000000000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$P$22:$R$22</formula1>
    </dataValidation>
    <dataValidation type="list" errorStyle="warning" allowBlank="1" showInputMessage="1" showErrorMessage="1" sqref="G27:I27" xr:uid="{00000000-0002-0000-0000-000007000000}">
      <formula1>$P$27:$Q$27</formula1>
    </dataValidation>
    <dataValidation type="list" errorStyle="warning" allowBlank="1" showInputMessage="1" showErrorMessage="1" sqref="G28:I28" xr:uid="{00000000-0002-0000-0000-000008000000}">
      <formula1>$P$28:$Q$28</formula1>
    </dataValidation>
    <dataValidation type="list" errorStyle="warning" allowBlank="1" showInputMessage="1" showErrorMessage="1" sqref="G29:I29" xr:uid="{00000000-0002-0000-0000-000009000000}">
      <formula1>$P$29:$Q$29</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3:I23" xr:uid="{00000000-0002-0000-0000-000011000000}">
      <formula1>$P$23:$R$23</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5:I25" xr:uid="{00000000-0002-0000-0000-000013000000}">
      <formula1>$P$25:$S$25</formula1>
    </dataValidation>
    <dataValidation type="list" errorStyle="warning" allowBlank="1" showInputMessage="1" showErrorMessage="1" sqref="G26:I26" xr:uid="{00000000-0002-0000-0000-000014000000}">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85" zoomScaleNormal="40" zoomScaleSheetLayoutView="85" workbookViewId="0">
      <selection activeCell="F22" sqref="F22:H22"/>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1" t="s">
        <v>374</v>
      </c>
      <c r="Q1" s="58"/>
    </row>
    <row r="2" spans="1:28" ht="12.75" thickBot="1">
      <c r="Q2" s="58"/>
    </row>
    <row r="3" spans="1:28" ht="12.75" customHeight="1" thickBot="1">
      <c r="H3" s="309" t="s">
        <v>0</v>
      </c>
      <c r="I3" s="310"/>
      <c r="J3" s="310"/>
      <c r="K3" s="311">
        <f>'様式-1-Ⅰ（プラント）'!H2</f>
        <v>25080802</v>
      </c>
      <c r="L3" s="312"/>
      <c r="M3" s="312"/>
      <c r="N3" s="312"/>
      <c r="O3" s="312"/>
      <c r="P3" s="313"/>
      <c r="Q3" s="162"/>
      <c r="U3" s="59" t="s">
        <v>131</v>
      </c>
      <c r="V3" s="59" t="s">
        <v>189</v>
      </c>
      <c r="Y3" s="59" t="s">
        <v>190</v>
      </c>
      <c r="AA3" s="59" t="s">
        <v>132</v>
      </c>
      <c r="AB3" s="56" t="s">
        <v>133</v>
      </c>
    </row>
    <row r="4" spans="1:28" ht="10.5" customHeight="1">
      <c r="H4" s="57"/>
      <c r="I4" s="57"/>
      <c r="J4" s="60"/>
      <c r="K4" s="60"/>
      <c r="L4" s="60"/>
      <c r="M4" s="60"/>
      <c r="N4" s="60"/>
      <c r="O4" s="60"/>
      <c r="P4" s="60"/>
      <c r="Q4" s="58"/>
    </row>
    <row r="5" spans="1:28" ht="24" customHeight="1">
      <c r="A5" s="314" t="s">
        <v>250</v>
      </c>
      <c r="B5" s="314"/>
      <c r="C5" s="314"/>
      <c r="D5" s="314"/>
      <c r="E5" s="314"/>
      <c r="F5" s="314"/>
      <c r="G5" s="314"/>
      <c r="H5" s="314"/>
      <c r="I5" s="314"/>
      <c r="J5" s="314"/>
      <c r="K5" s="314"/>
      <c r="L5" s="314"/>
      <c r="M5" s="314"/>
      <c r="N5" s="314"/>
      <c r="O5" s="314"/>
      <c r="P5" s="314"/>
      <c r="Q5" s="314"/>
      <c r="U5" s="59" t="s">
        <v>228</v>
      </c>
      <c r="V5" s="59" t="s">
        <v>135</v>
      </c>
      <c r="W5" s="59" t="s">
        <v>228</v>
      </c>
      <c r="X5" s="59" t="s">
        <v>136</v>
      </c>
      <c r="Y5" s="59" t="s">
        <v>137</v>
      </c>
      <c r="Z5" s="59" t="s">
        <v>251</v>
      </c>
      <c r="AA5" s="59" t="s">
        <v>191</v>
      </c>
      <c r="AB5" s="59" t="s">
        <v>138</v>
      </c>
    </row>
    <row r="6" spans="1:28" ht="18" customHeight="1" thickBot="1">
      <c r="A6" s="315" t="s">
        <v>212</v>
      </c>
      <c r="B6" s="316"/>
      <c r="C6" s="317"/>
      <c r="D6" s="132"/>
      <c r="E6" s="132" t="s">
        <v>173</v>
      </c>
      <c r="F6" s="324" t="s">
        <v>227</v>
      </c>
      <c r="G6" s="325"/>
      <c r="H6" s="326" t="s">
        <v>252</v>
      </c>
      <c r="I6" s="326"/>
      <c r="J6" s="326"/>
      <c r="K6" s="326"/>
      <c r="L6" s="326"/>
      <c r="M6" s="326"/>
      <c r="N6" s="326"/>
      <c r="O6" s="326"/>
      <c r="P6" s="326"/>
      <c r="Q6" s="325"/>
      <c r="AB6" s="59"/>
    </row>
    <row r="7" spans="1:28" ht="36" customHeight="1" thickBot="1">
      <c r="A7" s="318"/>
      <c r="B7" s="319"/>
      <c r="C7" s="320"/>
      <c r="D7" s="163" t="s">
        <v>253</v>
      </c>
      <c r="E7" s="133" t="s">
        <v>164</v>
      </c>
      <c r="F7" s="327" t="s">
        <v>85</v>
      </c>
      <c r="G7" s="328"/>
      <c r="H7" s="329"/>
      <c r="I7" s="330"/>
      <c r="J7" s="330"/>
      <c r="K7" s="330"/>
      <c r="L7" s="330"/>
      <c r="M7" s="330"/>
      <c r="N7" s="330"/>
      <c r="O7" s="330"/>
      <c r="P7" s="330"/>
      <c r="Q7" s="331"/>
      <c r="S7" s="57"/>
      <c r="U7" s="59" t="s">
        <v>258</v>
      </c>
      <c r="V7" s="59" t="s">
        <v>73</v>
      </c>
      <c r="W7" s="59" t="s">
        <v>259</v>
      </c>
      <c r="X7" s="59" t="s">
        <v>74</v>
      </c>
      <c r="Y7" s="209" t="s">
        <v>366</v>
      </c>
      <c r="Z7" s="59" t="s">
        <v>258</v>
      </c>
      <c r="AA7" s="59" t="s">
        <v>106</v>
      </c>
      <c r="AB7" s="56" t="s">
        <v>192</v>
      </c>
    </row>
    <row r="8" spans="1:28" ht="36" customHeight="1" thickBot="1">
      <c r="A8" s="321"/>
      <c r="B8" s="322"/>
      <c r="C8" s="323"/>
      <c r="D8" s="163" t="s">
        <v>255</v>
      </c>
      <c r="E8" s="133" t="s">
        <v>164</v>
      </c>
      <c r="F8" s="327" t="s">
        <v>256</v>
      </c>
      <c r="G8" s="328"/>
      <c r="H8" s="329"/>
      <c r="I8" s="330"/>
      <c r="J8" s="330"/>
      <c r="K8" s="330"/>
      <c r="L8" s="330"/>
      <c r="M8" s="330"/>
      <c r="N8" s="330"/>
      <c r="O8" s="330"/>
      <c r="P8" s="330"/>
      <c r="Q8" s="331"/>
      <c r="S8" s="57"/>
      <c r="U8" s="59" t="s">
        <v>262</v>
      </c>
      <c r="V8" s="59" t="s">
        <v>106</v>
      </c>
      <c r="W8" s="59" t="s">
        <v>263</v>
      </c>
      <c r="X8" s="59" t="s">
        <v>75</v>
      </c>
      <c r="Y8" s="59" t="s">
        <v>106</v>
      </c>
      <c r="Z8" s="59" t="s">
        <v>262</v>
      </c>
      <c r="AA8" s="59" t="s">
        <v>140</v>
      </c>
      <c r="AB8" s="56" t="s">
        <v>106</v>
      </c>
    </row>
    <row r="9" spans="1:28" ht="37.5" customHeight="1" thickBot="1">
      <c r="A9" s="332" t="s">
        <v>213</v>
      </c>
      <c r="B9" s="335" t="s">
        <v>20</v>
      </c>
      <c r="C9" s="336"/>
      <c r="D9" s="337" t="s">
        <v>21</v>
      </c>
      <c r="E9" s="338"/>
      <c r="F9" s="339" t="s">
        <v>70</v>
      </c>
      <c r="G9" s="340"/>
      <c r="H9" s="341"/>
      <c r="I9" s="164"/>
      <c r="J9" s="150"/>
      <c r="K9" s="150"/>
      <c r="L9" s="150"/>
      <c r="M9" s="150"/>
      <c r="N9" s="150"/>
      <c r="O9" s="90"/>
      <c r="P9" s="90"/>
      <c r="Q9" s="134"/>
      <c r="S9" s="57"/>
      <c r="U9" s="59" t="s">
        <v>264</v>
      </c>
      <c r="W9" s="59" t="s">
        <v>265</v>
      </c>
      <c r="Z9" s="59" t="s">
        <v>264</v>
      </c>
      <c r="AA9" s="59" t="s">
        <v>141</v>
      </c>
    </row>
    <row r="10" spans="1:28" ht="39" customHeight="1" thickBot="1">
      <c r="A10" s="333"/>
      <c r="B10" s="342" t="s">
        <v>260</v>
      </c>
      <c r="C10" s="342"/>
      <c r="D10" s="343" t="s">
        <v>227</v>
      </c>
      <c r="E10" s="344"/>
      <c r="F10" s="345" t="s">
        <v>256</v>
      </c>
      <c r="G10" s="346"/>
      <c r="H10" s="347" t="s">
        <v>261</v>
      </c>
      <c r="I10" s="348"/>
      <c r="J10" s="348"/>
      <c r="K10" s="349"/>
      <c r="L10" s="355"/>
      <c r="M10" s="356"/>
      <c r="N10" s="356"/>
      <c r="O10" s="356"/>
      <c r="P10" s="356"/>
      <c r="Q10" s="357"/>
      <c r="S10" s="57"/>
      <c r="U10" s="59" t="s">
        <v>266</v>
      </c>
      <c r="W10" s="59" t="s">
        <v>254</v>
      </c>
      <c r="Z10" s="59" t="s">
        <v>266</v>
      </c>
      <c r="AA10" s="59" t="s">
        <v>142</v>
      </c>
    </row>
    <row r="11" spans="1:28" ht="22.5" customHeight="1" thickBot="1">
      <c r="A11" s="333"/>
      <c r="B11" s="342" t="s">
        <v>143</v>
      </c>
      <c r="C11" s="335"/>
      <c r="D11" s="355"/>
      <c r="E11" s="356"/>
      <c r="F11" s="356"/>
      <c r="G11" s="356"/>
      <c r="H11" s="356"/>
      <c r="I11" s="357"/>
      <c r="J11" s="135"/>
      <c r="K11" s="136"/>
      <c r="L11" s="136"/>
      <c r="M11" s="136"/>
      <c r="N11" s="136"/>
      <c r="O11" s="136"/>
      <c r="P11" s="136"/>
      <c r="Q11" s="137"/>
      <c r="S11" s="57"/>
      <c r="U11" s="59" t="s">
        <v>353</v>
      </c>
      <c r="W11" s="59" t="s">
        <v>257</v>
      </c>
      <c r="Z11" s="59" t="s">
        <v>353</v>
      </c>
    </row>
    <row r="12" spans="1:28" ht="22.5" customHeight="1" thickBot="1">
      <c r="A12" s="333"/>
      <c r="B12" s="342" t="s">
        <v>104</v>
      </c>
      <c r="C12" s="335"/>
      <c r="D12" s="355"/>
      <c r="E12" s="356"/>
      <c r="F12" s="356"/>
      <c r="G12" s="356"/>
      <c r="H12" s="356"/>
      <c r="I12" s="356"/>
      <c r="J12" s="356"/>
      <c r="K12" s="356"/>
      <c r="L12" s="356"/>
      <c r="M12" s="356"/>
      <c r="N12" s="356"/>
      <c r="O12" s="356"/>
      <c r="P12" s="356"/>
      <c r="Q12" s="357"/>
      <c r="S12" s="57"/>
      <c r="W12" s="59" t="s">
        <v>258</v>
      </c>
      <c r="Z12" s="59" t="s">
        <v>379</v>
      </c>
    </row>
    <row r="13" spans="1:28" ht="23.25" customHeight="1" thickBot="1">
      <c r="A13" s="333"/>
      <c r="B13" s="342" t="s">
        <v>136</v>
      </c>
      <c r="C13" s="335"/>
      <c r="D13" s="339" t="s">
        <v>76</v>
      </c>
      <c r="E13" s="341"/>
      <c r="F13" s="364" t="s">
        <v>267</v>
      </c>
      <c r="G13" s="365"/>
      <c r="H13" s="365"/>
      <c r="I13" s="365"/>
      <c r="J13" s="365"/>
      <c r="K13" s="365"/>
      <c r="L13" s="365"/>
      <c r="M13" s="365"/>
      <c r="N13" s="366"/>
      <c r="O13" s="367"/>
      <c r="P13" s="368"/>
      <c r="Q13" s="369"/>
      <c r="S13" s="57"/>
      <c r="W13" s="59" t="s">
        <v>262</v>
      </c>
    </row>
    <row r="14" spans="1:28" ht="22.5" customHeight="1" thickBot="1">
      <c r="A14" s="333"/>
      <c r="B14" s="350" t="s">
        <v>268</v>
      </c>
      <c r="C14" s="351"/>
      <c r="D14" s="352"/>
      <c r="E14" s="352"/>
      <c r="F14" s="352"/>
      <c r="G14" s="352"/>
      <c r="H14" s="351"/>
      <c r="I14" s="351"/>
      <c r="J14" s="351"/>
      <c r="K14" s="351"/>
      <c r="L14" s="351"/>
      <c r="M14" s="351"/>
      <c r="N14" s="351"/>
      <c r="O14" s="351"/>
      <c r="P14" s="351"/>
      <c r="Q14" s="353"/>
      <c r="S14" s="57"/>
      <c r="W14" s="59" t="s">
        <v>264</v>
      </c>
    </row>
    <row r="15" spans="1:28" ht="32.25" customHeight="1" thickBot="1">
      <c r="A15" s="333"/>
      <c r="B15" s="354" t="s">
        <v>167</v>
      </c>
      <c r="C15" s="337"/>
      <c r="D15" s="358">
        <v>0</v>
      </c>
      <c r="E15" s="359"/>
      <c r="F15" s="359"/>
      <c r="G15" s="360"/>
      <c r="H15" s="361"/>
      <c r="I15" s="362"/>
      <c r="J15" s="362"/>
      <c r="K15" s="362"/>
      <c r="L15" s="362"/>
      <c r="M15" s="362"/>
      <c r="N15" s="362"/>
      <c r="O15" s="362"/>
      <c r="P15" s="362"/>
      <c r="Q15" s="363"/>
      <c r="S15" s="57"/>
      <c r="U15" s="56"/>
      <c r="W15" s="59" t="s">
        <v>266</v>
      </c>
    </row>
    <row r="16" spans="1:28" ht="22.5" customHeight="1" thickBot="1">
      <c r="A16" s="333"/>
      <c r="B16" s="342" t="s">
        <v>117</v>
      </c>
      <c r="C16" s="335"/>
      <c r="D16" s="370"/>
      <c r="E16" s="371"/>
      <c r="F16" s="371"/>
      <c r="G16" s="371"/>
      <c r="H16" s="371"/>
      <c r="I16" s="371"/>
      <c r="J16" s="371"/>
      <c r="K16" s="371"/>
      <c r="L16" s="371"/>
      <c r="M16" s="371"/>
      <c r="N16" s="371"/>
      <c r="O16" s="371"/>
      <c r="P16" s="371"/>
      <c r="Q16" s="372"/>
      <c r="S16" s="57"/>
      <c r="W16" s="59" t="s">
        <v>353</v>
      </c>
    </row>
    <row r="17" spans="1:27" ht="60" customHeight="1" thickBot="1">
      <c r="A17" s="333"/>
      <c r="B17" s="342" t="s">
        <v>22</v>
      </c>
      <c r="C17" s="335"/>
      <c r="D17" s="373"/>
      <c r="E17" s="374"/>
      <c r="F17" s="374"/>
      <c r="G17" s="374"/>
      <c r="H17" s="374"/>
      <c r="I17" s="374"/>
      <c r="J17" s="374"/>
      <c r="K17" s="374"/>
      <c r="L17" s="374"/>
      <c r="M17" s="374"/>
      <c r="N17" s="374"/>
      <c r="O17" s="374"/>
      <c r="P17" s="374"/>
      <c r="Q17" s="375"/>
      <c r="S17" s="57"/>
      <c r="W17" s="59" t="s">
        <v>379</v>
      </c>
    </row>
    <row r="18" spans="1:27" ht="23.25" customHeight="1" thickBot="1">
      <c r="A18" s="334"/>
      <c r="B18" s="342" t="s">
        <v>105</v>
      </c>
      <c r="C18" s="335"/>
      <c r="D18" s="376"/>
      <c r="E18" s="377"/>
      <c r="F18" s="377"/>
      <c r="G18" s="377"/>
      <c r="H18" s="138" t="s">
        <v>62</v>
      </c>
      <c r="I18" s="377"/>
      <c r="J18" s="377"/>
      <c r="K18" s="377"/>
      <c r="L18" s="377"/>
      <c r="M18" s="377"/>
      <c r="N18" s="377"/>
      <c r="O18" s="377"/>
      <c r="P18" s="377"/>
      <c r="Q18" s="378"/>
      <c r="S18" s="57"/>
    </row>
    <row r="19" spans="1:27" ht="27" customHeight="1" thickBot="1">
      <c r="A19" s="315" t="s">
        <v>361</v>
      </c>
      <c r="B19" s="316"/>
      <c r="C19" s="317"/>
      <c r="D19" s="350" t="s">
        <v>362</v>
      </c>
      <c r="E19" s="338"/>
      <c r="F19" s="379" t="s">
        <v>70</v>
      </c>
      <c r="G19" s="380"/>
      <c r="H19" s="381"/>
      <c r="I19" s="382" t="s">
        <v>363</v>
      </c>
      <c r="J19" s="383"/>
      <c r="K19" s="384"/>
      <c r="L19" s="385" t="s">
        <v>256</v>
      </c>
      <c r="M19" s="386"/>
      <c r="N19" s="386"/>
      <c r="O19" s="386"/>
      <c r="P19" s="386"/>
      <c r="Q19" s="387"/>
      <c r="S19" s="57"/>
    </row>
    <row r="20" spans="1:27" ht="39" customHeight="1" thickBot="1">
      <c r="A20" s="321"/>
      <c r="B20" s="322"/>
      <c r="C20" s="323"/>
      <c r="D20" s="343" t="s">
        <v>364</v>
      </c>
      <c r="E20" s="388"/>
      <c r="F20" s="389"/>
      <c r="G20" s="390"/>
      <c r="H20" s="390"/>
      <c r="I20" s="390"/>
      <c r="J20" s="390"/>
      <c r="K20" s="390"/>
      <c r="L20" s="390"/>
      <c r="M20" s="390"/>
      <c r="N20" s="390"/>
      <c r="O20" s="390"/>
      <c r="P20" s="390"/>
      <c r="Q20" s="391"/>
      <c r="S20" s="57"/>
    </row>
    <row r="21" spans="1:27" ht="39" customHeight="1" thickBot="1">
      <c r="A21" s="315" t="s">
        <v>214</v>
      </c>
      <c r="B21" s="316"/>
      <c r="C21" s="317"/>
      <c r="D21" s="392" t="s">
        <v>116</v>
      </c>
      <c r="E21" s="393"/>
      <c r="F21" s="394"/>
      <c r="G21" s="394"/>
      <c r="H21" s="394"/>
      <c r="I21" s="393"/>
      <c r="J21" s="393"/>
      <c r="K21" s="393"/>
      <c r="L21" s="395"/>
      <c r="M21" s="339" t="s">
        <v>77</v>
      </c>
      <c r="N21" s="340"/>
      <c r="O21" s="340"/>
      <c r="P21" s="340"/>
      <c r="Q21" s="341"/>
      <c r="S21" s="57"/>
    </row>
    <row r="22" spans="1:27" ht="39" customHeight="1" thickBot="1">
      <c r="A22" s="396" t="s">
        <v>269</v>
      </c>
      <c r="B22" s="397"/>
      <c r="C22" s="398"/>
      <c r="D22" s="343" t="s">
        <v>65</v>
      </c>
      <c r="E22" s="399"/>
      <c r="F22" s="339" t="s">
        <v>144</v>
      </c>
      <c r="G22" s="340"/>
      <c r="H22" s="341"/>
      <c r="I22" s="91"/>
      <c r="J22" s="139"/>
      <c r="K22" s="139"/>
      <c r="L22" s="139"/>
      <c r="M22" s="139"/>
      <c r="N22" s="140"/>
      <c r="O22" s="140"/>
      <c r="P22" s="140"/>
      <c r="Q22" s="141"/>
      <c r="S22" s="57"/>
    </row>
    <row r="23" spans="1:27" ht="6.75" customHeight="1" thickBot="1">
      <c r="A23" s="165"/>
      <c r="B23" s="165"/>
      <c r="C23" s="165"/>
      <c r="D23" s="166"/>
      <c r="E23" s="166"/>
      <c r="F23" s="167"/>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08" t="s">
        <v>365</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68"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0">
        <f>'様式-1-Ⅰ（プラント）'!H2</f>
        <v>25080802</v>
      </c>
      <c r="H2" s="401"/>
      <c r="I2" s="401"/>
      <c r="J2" s="401"/>
      <c r="K2" s="401"/>
      <c r="L2" s="402"/>
      <c r="M2" s="71"/>
      <c r="N2" s="68"/>
      <c r="O2" s="68"/>
      <c r="P2" s="68"/>
      <c r="Q2" s="68"/>
      <c r="R2" s="68"/>
      <c r="S2" s="68" t="s">
        <v>134</v>
      </c>
      <c r="T2" s="68"/>
      <c r="U2" s="68"/>
      <c r="V2" s="68"/>
      <c r="W2" s="68" t="s">
        <v>270</v>
      </c>
      <c r="X2" s="68"/>
      <c r="Y2" s="68"/>
      <c r="Z2" s="68" t="s">
        <v>271</v>
      </c>
      <c r="AA2" s="68"/>
      <c r="AB2" s="68" t="s">
        <v>272</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3" t="s">
        <v>273</v>
      </c>
      <c r="B4" s="403"/>
      <c r="C4" s="403"/>
      <c r="D4" s="403"/>
      <c r="E4" s="403"/>
      <c r="F4" s="403"/>
      <c r="G4" s="403"/>
      <c r="H4" s="403"/>
      <c r="I4" s="403"/>
      <c r="J4" s="403"/>
      <c r="K4" s="403"/>
      <c r="L4" s="403"/>
      <c r="M4" s="403"/>
      <c r="N4" s="68"/>
      <c r="O4" s="68"/>
      <c r="P4" s="68"/>
      <c r="Q4" s="4" t="s">
        <v>274</v>
      </c>
      <c r="R4" s="169" t="s">
        <v>275</v>
      </c>
      <c r="S4" s="68" t="s">
        <v>276</v>
      </c>
      <c r="T4" s="59" t="s">
        <v>228</v>
      </c>
      <c r="U4" s="59" t="s">
        <v>277</v>
      </c>
      <c r="V4" s="59" t="s">
        <v>147</v>
      </c>
      <c r="W4" s="59" t="s">
        <v>278</v>
      </c>
      <c r="X4" s="59" t="s">
        <v>147</v>
      </c>
      <c r="Y4" s="59" t="s">
        <v>228</v>
      </c>
      <c r="Z4" s="59" t="s">
        <v>137</v>
      </c>
      <c r="AA4" s="59" t="s">
        <v>251</v>
      </c>
      <c r="AB4" s="59" t="s">
        <v>279</v>
      </c>
      <c r="AC4" s="59" t="s">
        <v>280</v>
      </c>
    </row>
    <row r="5" spans="1:37" ht="18" customHeight="1" thickBot="1">
      <c r="A5" s="69"/>
      <c r="B5" s="9"/>
      <c r="C5" s="404" t="s">
        <v>79</v>
      </c>
      <c r="D5" s="405"/>
      <c r="E5" s="405"/>
      <c r="F5" s="405"/>
      <c r="G5" s="405"/>
      <c r="H5" s="405"/>
      <c r="I5" s="405"/>
      <c r="J5" s="405"/>
      <c r="K5" s="406"/>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281</v>
      </c>
      <c r="R6" s="4" t="s">
        <v>282</v>
      </c>
      <c r="S6" s="68" t="s">
        <v>73</v>
      </c>
      <c r="T6" s="59" t="s">
        <v>259</v>
      </c>
      <c r="U6" s="59" t="s">
        <v>74</v>
      </c>
      <c r="V6" s="59" t="s">
        <v>283</v>
      </c>
      <c r="W6" s="59" t="s">
        <v>284</v>
      </c>
      <c r="X6" s="59" t="s">
        <v>283</v>
      </c>
      <c r="Y6" s="68" t="s">
        <v>222</v>
      </c>
      <c r="Z6" s="211" t="s">
        <v>372</v>
      </c>
      <c r="AA6" s="68" t="s">
        <v>222</v>
      </c>
      <c r="AB6" s="68" t="s">
        <v>285</v>
      </c>
      <c r="AC6" s="68" t="s">
        <v>215</v>
      </c>
    </row>
    <row r="7" spans="1:37" ht="27" customHeight="1" thickBot="1">
      <c r="A7" s="407" t="s">
        <v>80</v>
      </c>
      <c r="B7" s="408"/>
      <c r="C7" s="409"/>
      <c r="D7" s="110" t="s">
        <v>36</v>
      </c>
      <c r="E7" s="413"/>
      <c r="F7" s="414"/>
      <c r="G7" s="96"/>
      <c r="H7" s="97"/>
      <c r="I7" s="97"/>
      <c r="J7" s="97"/>
      <c r="K7" s="97"/>
      <c r="L7" s="97"/>
      <c r="M7" s="98"/>
      <c r="N7" s="68"/>
      <c r="O7" s="57"/>
      <c r="P7" s="68"/>
      <c r="Q7" s="68" t="s">
        <v>286</v>
      </c>
      <c r="R7" s="68" t="s">
        <v>106</v>
      </c>
      <c r="S7" s="68" t="s">
        <v>106</v>
      </c>
      <c r="T7" s="59" t="s">
        <v>263</v>
      </c>
      <c r="U7" s="59" t="s">
        <v>75</v>
      </c>
      <c r="V7" s="59" t="s">
        <v>287</v>
      </c>
      <c r="W7" s="59" t="s">
        <v>106</v>
      </c>
      <c r="X7" s="59" t="s">
        <v>287</v>
      </c>
      <c r="Y7" s="68" t="s">
        <v>197</v>
      </c>
      <c r="Z7" s="211" t="s">
        <v>282</v>
      </c>
      <c r="AA7" s="68" t="s">
        <v>197</v>
      </c>
      <c r="AB7" s="68" t="s">
        <v>288</v>
      </c>
      <c r="AC7" s="68" t="s">
        <v>216</v>
      </c>
    </row>
    <row r="8" spans="1:37" ht="27" customHeight="1" thickBot="1">
      <c r="A8" s="410"/>
      <c r="B8" s="411"/>
      <c r="C8" s="412"/>
      <c r="D8" s="110" t="s">
        <v>37</v>
      </c>
      <c r="E8" s="415" t="s">
        <v>78</v>
      </c>
      <c r="F8" s="416"/>
      <c r="G8" s="99"/>
      <c r="H8" s="100"/>
      <c r="I8" s="100"/>
      <c r="J8" s="100"/>
      <c r="K8" s="100"/>
      <c r="L8" s="101"/>
      <c r="M8" s="102"/>
      <c r="N8" s="68"/>
      <c r="O8" s="57"/>
      <c r="P8" s="68"/>
      <c r="Q8" s="68"/>
      <c r="R8" s="68"/>
      <c r="S8" s="68"/>
      <c r="T8" s="59" t="s">
        <v>265</v>
      </c>
      <c r="U8" s="59"/>
      <c r="V8" s="59" t="s">
        <v>289</v>
      </c>
      <c r="W8" s="59"/>
      <c r="X8" s="59" t="s">
        <v>289</v>
      </c>
      <c r="Y8" s="68" t="s">
        <v>226</v>
      </c>
      <c r="Z8" s="68" t="s">
        <v>106</v>
      </c>
      <c r="AA8" s="68" t="s">
        <v>226</v>
      </c>
      <c r="AB8" s="68" t="s">
        <v>290</v>
      </c>
      <c r="AC8" s="78" t="s">
        <v>217</v>
      </c>
    </row>
    <row r="9" spans="1:37" ht="27" customHeight="1" thickBot="1">
      <c r="A9" s="407" t="s">
        <v>81</v>
      </c>
      <c r="B9" s="408"/>
      <c r="C9" s="409"/>
      <c r="D9" s="110" t="s">
        <v>36</v>
      </c>
      <c r="E9" s="417"/>
      <c r="F9" s="418"/>
      <c r="G9" s="419" t="s">
        <v>172</v>
      </c>
      <c r="H9" s="420"/>
      <c r="I9" s="420"/>
      <c r="J9" s="420"/>
      <c r="K9" s="421"/>
      <c r="L9" s="422" t="s">
        <v>163</v>
      </c>
      <c r="M9" s="423"/>
      <c r="N9" s="68"/>
      <c r="O9" s="57"/>
      <c r="P9" s="68"/>
      <c r="Q9" s="68"/>
      <c r="R9" s="68"/>
      <c r="S9" s="68"/>
      <c r="T9" s="59" t="s">
        <v>254</v>
      </c>
      <c r="U9" s="59"/>
      <c r="V9" s="59"/>
      <c r="W9" s="59"/>
      <c r="X9" s="59"/>
      <c r="Y9" s="68" t="s">
        <v>292</v>
      </c>
      <c r="Z9" s="68"/>
      <c r="AA9" s="68" t="s">
        <v>292</v>
      </c>
      <c r="AB9" s="68" t="s">
        <v>291</v>
      </c>
      <c r="AC9" s="78" t="s">
        <v>218</v>
      </c>
    </row>
    <row r="10" spans="1:37" ht="27" customHeight="1">
      <c r="A10" s="410"/>
      <c r="B10" s="411"/>
      <c r="C10" s="412"/>
      <c r="D10" s="151" t="s">
        <v>37</v>
      </c>
      <c r="E10" s="424" t="s">
        <v>55</v>
      </c>
      <c r="F10" s="425"/>
      <c r="G10" s="103" t="s">
        <v>56</v>
      </c>
      <c r="H10" s="103"/>
      <c r="I10" s="103"/>
      <c r="J10" s="103"/>
      <c r="K10" s="103"/>
      <c r="L10" s="103"/>
      <c r="M10" s="104"/>
      <c r="N10" s="68"/>
      <c r="O10" s="68"/>
      <c r="P10" s="68"/>
      <c r="Q10" s="68"/>
      <c r="R10" s="68"/>
      <c r="S10" s="68"/>
      <c r="T10" s="59" t="s">
        <v>257</v>
      </c>
      <c r="U10" s="59"/>
      <c r="V10" s="59"/>
      <c r="W10" s="59"/>
      <c r="X10" s="59"/>
      <c r="Y10" s="68" t="s">
        <v>354</v>
      </c>
      <c r="Z10" s="68"/>
      <c r="AA10" s="68" t="s">
        <v>354</v>
      </c>
      <c r="AB10" s="68" t="s">
        <v>106</v>
      </c>
      <c r="AC10" s="78" t="s">
        <v>219</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258</v>
      </c>
      <c r="U11" s="59"/>
      <c r="V11" s="59"/>
      <c r="W11" s="59"/>
      <c r="X11" s="59"/>
      <c r="Y11" s="68" t="s">
        <v>380</v>
      </c>
      <c r="Z11" s="68"/>
      <c r="AA11" s="68" t="s">
        <v>380</v>
      </c>
      <c r="AB11" s="68"/>
      <c r="AC11" s="78" t="s">
        <v>220</v>
      </c>
    </row>
    <row r="12" spans="1:37" ht="27" customHeight="1" thickBot="1">
      <c r="A12" s="475" t="s">
        <v>293</v>
      </c>
      <c r="B12" s="476"/>
      <c r="C12" s="109" t="s">
        <v>38</v>
      </c>
      <c r="D12" s="110" t="s">
        <v>21</v>
      </c>
      <c r="E12" s="415" t="s">
        <v>70</v>
      </c>
      <c r="F12" s="416"/>
      <c r="G12" s="96"/>
      <c r="H12" s="97"/>
      <c r="I12" s="97"/>
      <c r="J12" s="97"/>
      <c r="K12" s="97"/>
      <c r="L12" s="97"/>
      <c r="M12" s="98"/>
      <c r="N12" s="68"/>
      <c r="O12" s="57"/>
      <c r="P12" s="68"/>
      <c r="Q12" s="68"/>
      <c r="R12" s="68"/>
      <c r="S12" s="68"/>
      <c r="T12" s="59" t="s">
        <v>262</v>
      </c>
      <c r="U12" s="59"/>
      <c r="V12" s="59"/>
      <c r="W12" s="59"/>
      <c r="X12" s="59"/>
      <c r="Y12" s="59"/>
      <c r="Z12" s="59"/>
      <c r="AA12" s="59"/>
      <c r="AB12" s="59"/>
      <c r="AC12" s="68" t="s">
        <v>221</v>
      </c>
    </row>
    <row r="13" spans="1:37" ht="36" customHeight="1" thickBot="1">
      <c r="A13" s="477"/>
      <c r="B13" s="478"/>
      <c r="C13" s="111" t="s">
        <v>294</v>
      </c>
      <c r="D13" s="170" t="s">
        <v>227</v>
      </c>
      <c r="E13" s="171" t="s">
        <v>256</v>
      </c>
      <c r="F13" s="481" t="s">
        <v>295</v>
      </c>
      <c r="G13" s="482"/>
      <c r="H13" s="482"/>
      <c r="I13" s="438"/>
      <c r="J13" s="483"/>
      <c r="K13" s="483"/>
      <c r="L13" s="483"/>
      <c r="M13" s="439"/>
      <c r="N13" s="68"/>
      <c r="O13" s="68"/>
      <c r="P13" s="68"/>
      <c r="Q13" s="68"/>
      <c r="R13" s="68"/>
      <c r="S13" s="68"/>
      <c r="T13" s="59" t="s">
        <v>264</v>
      </c>
      <c r="U13" s="59"/>
      <c r="V13" s="59"/>
      <c r="W13" s="59"/>
      <c r="X13" s="59"/>
      <c r="Y13" s="59"/>
      <c r="Z13" s="59"/>
      <c r="AA13" s="59"/>
      <c r="AB13" s="59"/>
      <c r="AC13" s="59"/>
    </row>
    <row r="14" spans="1:37" ht="18" customHeight="1" thickBot="1">
      <c r="A14" s="477"/>
      <c r="B14" s="478"/>
      <c r="C14" s="112" t="s">
        <v>143</v>
      </c>
      <c r="D14" s="428"/>
      <c r="E14" s="429"/>
      <c r="F14" s="430"/>
      <c r="G14" s="113"/>
      <c r="H14" s="114"/>
      <c r="I14" s="114"/>
      <c r="J14" s="114"/>
      <c r="K14" s="114"/>
      <c r="L14" s="114"/>
      <c r="M14" s="115"/>
      <c r="N14" s="68"/>
      <c r="O14" s="68"/>
      <c r="P14" s="68"/>
      <c r="Q14" s="68"/>
      <c r="R14" s="68"/>
      <c r="S14" s="68"/>
      <c r="T14" s="59" t="s">
        <v>266</v>
      </c>
      <c r="U14" s="59"/>
      <c r="V14" s="59"/>
      <c r="W14" s="59"/>
      <c r="X14" s="59"/>
      <c r="Y14" s="59"/>
      <c r="Z14" s="59"/>
      <c r="AA14" s="59"/>
      <c r="AB14" s="59"/>
      <c r="AC14" s="59"/>
    </row>
    <row r="15" spans="1:37" ht="18" customHeight="1" thickBot="1">
      <c r="A15" s="477"/>
      <c r="B15" s="478"/>
      <c r="C15" s="116" t="s">
        <v>145</v>
      </c>
      <c r="D15" s="428"/>
      <c r="E15" s="429"/>
      <c r="F15" s="429"/>
      <c r="G15" s="429"/>
      <c r="H15" s="429"/>
      <c r="I15" s="429"/>
      <c r="J15" s="429"/>
      <c r="K15" s="429"/>
      <c r="L15" s="429"/>
      <c r="M15" s="430"/>
      <c r="N15" s="68"/>
      <c r="O15" s="68"/>
      <c r="P15" s="68"/>
      <c r="Q15" s="68"/>
      <c r="R15" s="68"/>
      <c r="S15" s="68"/>
      <c r="T15" s="59" t="s">
        <v>353</v>
      </c>
      <c r="U15" s="68"/>
      <c r="V15" s="68"/>
      <c r="W15" s="68"/>
      <c r="X15" s="68"/>
      <c r="Y15" s="68"/>
      <c r="Z15" s="68"/>
      <c r="AA15" s="68"/>
      <c r="AB15" s="68"/>
      <c r="AC15" s="68"/>
    </row>
    <row r="16" spans="1:37" ht="18" customHeight="1" thickBot="1">
      <c r="A16" s="477"/>
      <c r="B16" s="478"/>
      <c r="C16" s="116" t="s">
        <v>136</v>
      </c>
      <c r="D16" s="172" t="s">
        <v>76</v>
      </c>
      <c r="E16" s="431" t="s">
        <v>296</v>
      </c>
      <c r="F16" s="432"/>
      <c r="G16" s="432"/>
      <c r="H16" s="432"/>
      <c r="I16" s="432"/>
      <c r="J16" s="432"/>
      <c r="K16" s="432"/>
      <c r="L16" s="433"/>
      <c r="M16" s="434"/>
      <c r="N16" s="68"/>
      <c r="O16" s="68"/>
      <c r="P16" s="68"/>
      <c r="Q16" s="68"/>
      <c r="R16" s="68"/>
      <c r="S16" s="68"/>
      <c r="T16" s="59" t="s">
        <v>379</v>
      </c>
      <c r="U16" s="68"/>
      <c r="V16" s="68"/>
      <c r="W16" s="68"/>
      <c r="X16" s="68"/>
      <c r="Y16" s="68"/>
      <c r="Z16" s="68"/>
      <c r="AA16" s="68"/>
      <c r="AB16" s="68"/>
      <c r="AC16" s="68"/>
    </row>
    <row r="17" spans="1:29" ht="18" customHeight="1" thickBot="1">
      <c r="A17" s="477"/>
      <c r="B17" s="478"/>
      <c r="C17" s="112" t="s">
        <v>40</v>
      </c>
      <c r="D17" s="415" t="s">
        <v>78</v>
      </c>
      <c r="E17" s="416"/>
      <c r="F17" s="435" t="s">
        <v>297</v>
      </c>
      <c r="G17" s="436"/>
      <c r="H17" s="436"/>
      <c r="I17" s="436"/>
      <c r="J17" s="436"/>
      <c r="K17" s="436"/>
      <c r="L17" s="436"/>
      <c r="M17" s="437"/>
      <c r="N17" s="73"/>
      <c r="O17" s="73"/>
      <c r="P17" s="68"/>
      <c r="Q17" s="68"/>
      <c r="R17" s="68"/>
      <c r="S17" s="68"/>
      <c r="T17" s="68"/>
      <c r="U17" s="68"/>
      <c r="V17" s="68"/>
      <c r="W17" s="68"/>
      <c r="X17" s="68"/>
      <c r="Y17" s="68"/>
      <c r="Z17" s="68"/>
      <c r="AA17" s="68"/>
      <c r="AB17" s="68"/>
      <c r="AC17" s="68"/>
    </row>
    <row r="18" spans="1:29" ht="18" customHeight="1" thickBot="1">
      <c r="A18" s="477"/>
      <c r="B18" s="478"/>
      <c r="C18" s="118" t="s">
        <v>41</v>
      </c>
      <c r="D18" s="119" t="s">
        <v>42</v>
      </c>
      <c r="E18" s="438"/>
      <c r="F18" s="439"/>
      <c r="G18" s="173"/>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7"/>
      <c r="B19" s="478"/>
      <c r="C19" s="440" t="s">
        <v>298</v>
      </c>
      <c r="D19" s="441"/>
      <c r="E19" s="442"/>
      <c r="F19" s="443"/>
      <c r="G19" s="444"/>
      <c r="H19" s="444"/>
      <c r="I19" s="444"/>
      <c r="J19" s="444"/>
      <c r="K19" s="444"/>
      <c r="L19" s="444"/>
      <c r="M19" s="445"/>
      <c r="N19" s="68"/>
      <c r="O19" s="68"/>
      <c r="P19" s="68"/>
      <c r="Q19" s="68"/>
      <c r="R19" s="68"/>
      <c r="S19" s="68"/>
      <c r="U19" s="59"/>
      <c r="V19" s="59"/>
      <c r="W19" s="59"/>
      <c r="X19" s="59"/>
      <c r="Y19" s="59"/>
      <c r="Z19" s="59"/>
      <c r="AA19" s="59"/>
      <c r="AB19" s="59"/>
      <c r="AC19" s="59"/>
    </row>
    <row r="20" spans="1:29" ht="27" customHeight="1" thickBot="1">
      <c r="A20" s="477"/>
      <c r="B20" s="478"/>
      <c r="C20" s="116" t="s">
        <v>168</v>
      </c>
      <c r="D20" s="446">
        <v>0</v>
      </c>
      <c r="E20" s="447"/>
      <c r="F20" s="174"/>
      <c r="G20" s="448"/>
      <c r="H20" s="448"/>
      <c r="I20" s="448"/>
      <c r="J20" s="448"/>
      <c r="K20" s="448"/>
      <c r="L20" s="448"/>
      <c r="M20" s="449"/>
      <c r="N20" s="68"/>
      <c r="O20" s="68"/>
      <c r="P20" s="68"/>
      <c r="Q20" s="68"/>
      <c r="R20" s="68"/>
      <c r="S20" s="68"/>
      <c r="T20" s="68"/>
      <c r="U20" s="68"/>
      <c r="V20" s="68"/>
      <c r="W20" s="68"/>
      <c r="X20" s="68"/>
      <c r="Y20" s="68"/>
      <c r="Z20" s="68"/>
      <c r="AA20" s="68"/>
      <c r="AB20" s="68"/>
      <c r="AC20" s="68"/>
    </row>
    <row r="21" spans="1:29" ht="18" customHeight="1" thickBot="1">
      <c r="A21" s="477"/>
      <c r="B21" s="478"/>
      <c r="C21" s="112" t="s">
        <v>127</v>
      </c>
      <c r="D21" s="450"/>
      <c r="E21" s="451"/>
      <c r="F21" s="451"/>
      <c r="G21" s="451"/>
      <c r="H21" s="451"/>
      <c r="I21" s="451"/>
      <c r="J21" s="451"/>
      <c r="K21" s="451"/>
      <c r="L21" s="451"/>
      <c r="M21" s="452"/>
      <c r="N21" s="68"/>
      <c r="O21" s="68"/>
      <c r="P21" s="68"/>
      <c r="Q21" s="68"/>
      <c r="R21" s="68"/>
      <c r="S21" s="68"/>
      <c r="T21" s="68"/>
      <c r="U21" s="68"/>
      <c r="V21" s="68"/>
      <c r="W21" s="68"/>
      <c r="X21" s="68"/>
      <c r="Y21" s="68"/>
      <c r="Z21" s="68"/>
      <c r="AA21" s="68"/>
      <c r="AB21" s="68"/>
      <c r="AC21" s="68"/>
    </row>
    <row r="22" spans="1:29" ht="46.5" customHeight="1" thickBot="1">
      <c r="A22" s="477"/>
      <c r="B22" s="478"/>
      <c r="C22" s="112" t="s">
        <v>146</v>
      </c>
      <c r="D22" s="453"/>
      <c r="E22" s="454"/>
      <c r="F22" s="454"/>
      <c r="G22" s="454"/>
      <c r="H22" s="454"/>
      <c r="I22" s="454"/>
      <c r="J22" s="454"/>
      <c r="K22" s="454"/>
      <c r="L22" s="454"/>
      <c r="M22" s="455"/>
      <c r="N22" s="68"/>
      <c r="O22" s="68"/>
      <c r="P22" s="68"/>
      <c r="Q22" s="68"/>
      <c r="R22" s="68"/>
      <c r="S22" s="68"/>
      <c r="T22" s="68"/>
      <c r="U22" s="68"/>
      <c r="V22" s="68"/>
      <c r="W22" s="68"/>
      <c r="X22" s="68"/>
      <c r="Y22" s="68"/>
      <c r="Z22" s="68"/>
      <c r="AA22" s="68"/>
      <c r="AB22" s="68"/>
      <c r="AC22" s="68"/>
    </row>
    <row r="23" spans="1:29" ht="18" customHeight="1" thickBot="1">
      <c r="A23" s="477"/>
      <c r="B23" s="478"/>
      <c r="C23" s="112" t="s">
        <v>128</v>
      </c>
      <c r="D23" s="459"/>
      <c r="E23" s="426"/>
      <c r="F23" s="117" t="s">
        <v>62</v>
      </c>
      <c r="G23" s="426"/>
      <c r="H23" s="426"/>
      <c r="I23" s="426"/>
      <c r="J23" s="426"/>
      <c r="K23" s="426"/>
      <c r="L23" s="426"/>
      <c r="M23" s="427"/>
      <c r="N23" s="68"/>
      <c r="O23" s="68"/>
      <c r="P23" s="68"/>
      <c r="Q23" s="68"/>
      <c r="R23" s="68"/>
      <c r="S23" s="68"/>
      <c r="T23" s="68"/>
      <c r="U23" s="68"/>
      <c r="V23" s="68"/>
      <c r="W23" s="68"/>
      <c r="X23" s="68"/>
      <c r="Y23" s="68"/>
      <c r="Z23" s="68"/>
      <c r="AA23" s="68"/>
      <c r="AB23" s="68"/>
      <c r="AC23" s="68"/>
    </row>
    <row r="24" spans="1:29" ht="18" customHeight="1" thickBot="1">
      <c r="A24" s="477"/>
      <c r="B24" s="478"/>
      <c r="C24" s="112" t="s">
        <v>68</v>
      </c>
      <c r="D24" s="456"/>
      <c r="E24" s="457"/>
      <c r="F24" s="457"/>
      <c r="G24" s="457"/>
      <c r="H24" s="457"/>
      <c r="I24" s="457"/>
      <c r="J24" s="457"/>
      <c r="K24" s="457"/>
      <c r="L24" s="457"/>
      <c r="M24" s="458"/>
      <c r="N24" s="72"/>
      <c r="O24" s="72"/>
      <c r="P24" s="68"/>
      <c r="Q24" s="68"/>
      <c r="R24" s="68"/>
      <c r="S24" s="68"/>
      <c r="T24" s="68"/>
      <c r="U24" s="68"/>
      <c r="V24" s="68"/>
      <c r="W24" s="68"/>
      <c r="X24" s="68"/>
      <c r="Y24" s="68"/>
      <c r="Z24" s="68"/>
      <c r="AA24" s="68"/>
      <c r="AB24" s="68"/>
      <c r="AC24" s="68"/>
    </row>
    <row r="25" spans="1:29" ht="18" customHeight="1" thickBot="1">
      <c r="A25" s="479"/>
      <c r="B25" s="480"/>
      <c r="C25" s="112" t="s">
        <v>129</v>
      </c>
      <c r="D25" s="459"/>
      <c r="E25" s="426"/>
      <c r="F25" s="117" t="s">
        <v>62</v>
      </c>
      <c r="G25" s="426"/>
      <c r="H25" s="426"/>
      <c r="I25" s="426"/>
      <c r="J25" s="426"/>
      <c r="K25" s="426"/>
      <c r="L25" s="426"/>
      <c r="M25" s="427"/>
      <c r="N25" s="73"/>
      <c r="O25" s="73"/>
      <c r="P25" s="68"/>
      <c r="Q25" s="68"/>
      <c r="R25" s="68"/>
      <c r="S25" s="68"/>
      <c r="T25" s="68"/>
      <c r="U25" s="68"/>
      <c r="V25" s="68"/>
      <c r="W25" s="68"/>
      <c r="X25" s="68"/>
      <c r="Y25" s="68"/>
      <c r="Z25" s="68"/>
      <c r="AA25" s="68"/>
      <c r="AB25" s="68"/>
      <c r="AC25" s="68"/>
    </row>
    <row r="26" spans="1:29" ht="18" customHeight="1" thickBot="1">
      <c r="A26" s="460" t="s">
        <v>299</v>
      </c>
      <c r="B26" s="461"/>
      <c r="C26" s="462"/>
      <c r="D26" s="122" t="s">
        <v>43</v>
      </c>
      <c r="E26" s="123" t="s">
        <v>70</v>
      </c>
      <c r="F26" s="469" t="s">
        <v>147</v>
      </c>
      <c r="G26" s="470"/>
      <c r="H26" s="470"/>
      <c r="I26" s="415" t="s">
        <v>78</v>
      </c>
      <c r="J26" s="471"/>
      <c r="K26" s="471"/>
      <c r="L26" s="471"/>
      <c r="M26" s="416"/>
      <c r="N26" s="76"/>
      <c r="O26" s="57"/>
      <c r="P26" s="68"/>
      <c r="Q26" s="68"/>
      <c r="R26" s="68"/>
      <c r="S26" s="68"/>
      <c r="T26" s="68"/>
      <c r="U26" s="68"/>
      <c r="V26" s="68"/>
      <c r="W26" s="68"/>
      <c r="X26" s="68"/>
      <c r="Y26" s="68"/>
      <c r="Z26" s="68"/>
      <c r="AA26" s="68"/>
      <c r="AB26" s="68"/>
      <c r="AC26" s="68"/>
    </row>
    <row r="27" spans="1:29" ht="18" customHeight="1" thickBot="1">
      <c r="A27" s="463"/>
      <c r="B27" s="464"/>
      <c r="C27" s="465"/>
      <c r="D27" s="110" t="s">
        <v>173</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3"/>
      <c r="B28" s="464"/>
      <c r="C28" s="465"/>
      <c r="D28" s="110" t="s">
        <v>300</v>
      </c>
      <c r="E28" s="128" t="s">
        <v>85</v>
      </c>
      <c r="F28" s="472"/>
      <c r="G28" s="473"/>
      <c r="H28" s="473"/>
      <c r="I28" s="473"/>
      <c r="J28" s="473"/>
      <c r="K28" s="473"/>
      <c r="L28" s="473"/>
      <c r="M28" s="474"/>
      <c r="N28" s="74"/>
      <c r="O28" s="75"/>
      <c r="P28" s="75"/>
      <c r="R28" s="68"/>
      <c r="S28" s="68"/>
      <c r="T28" s="68"/>
      <c r="U28" s="68"/>
      <c r="V28" s="68"/>
      <c r="W28" s="68"/>
      <c r="X28" s="68"/>
      <c r="Y28" s="68"/>
      <c r="Z28" s="68"/>
      <c r="AA28" s="68"/>
      <c r="AB28" s="68"/>
      <c r="AC28" s="68"/>
    </row>
    <row r="29" spans="1:29" s="78" customFormat="1" ht="18" customHeight="1" thickBot="1">
      <c r="A29" s="463"/>
      <c r="B29" s="464"/>
      <c r="C29" s="465"/>
      <c r="D29" s="112" t="s">
        <v>68</v>
      </c>
      <c r="E29" s="456"/>
      <c r="F29" s="457"/>
      <c r="G29" s="457"/>
      <c r="H29" s="457"/>
      <c r="I29" s="457"/>
      <c r="J29" s="457"/>
      <c r="K29" s="457"/>
      <c r="L29" s="457"/>
      <c r="M29" s="458"/>
      <c r="R29" s="68"/>
      <c r="S29" s="68"/>
      <c r="T29" s="68"/>
      <c r="U29" s="68"/>
      <c r="V29" s="68"/>
      <c r="W29" s="68"/>
      <c r="X29" s="68"/>
      <c r="Y29" s="68"/>
      <c r="Z29" s="68"/>
      <c r="AA29" s="68"/>
      <c r="AB29" s="68"/>
      <c r="AC29" s="68"/>
    </row>
    <row r="30" spans="1:29" s="78" customFormat="1" ht="18" customHeight="1" thickBot="1">
      <c r="A30" s="466"/>
      <c r="B30" s="467"/>
      <c r="C30" s="468"/>
      <c r="D30" s="129" t="s">
        <v>39</v>
      </c>
      <c r="E30" s="459"/>
      <c r="F30" s="426"/>
      <c r="G30" s="130" t="s">
        <v>62</v>
      </c>
      <c r="H30" s="426"/>
      <c r="I30" s="426"/>
      <c r="J30" s="426"/>
      <c r="K30" s="426"/>
      <c r="L30" s="426"/>
      <c r="M30" s="427"/>
      <c r="R30" s="68"/>
      <c r="S30" s="68"/>
      <c r="T30" s="68"/>
      <c r="U30" s="68"/>
      <c r="V30" s="68"/>
      <c r="W30" s="68"/>
      <c r="X30" s="68"/>
      <c r="Y30" s="68"/>
      <c r="Z30" s="68"/>
      <c r="AA30" s="68"/>
      <c r="AB30" s="68"/>
      <c r="AC30" s="68"/>
    </row>
    <row r="31" spans="1:29" ht="18" customHeight="1" thickBot="1">
      <c r="A31" s="460" t="s">
        <v>368</v>
      </c>
      <c r="B31" s="461"/>
      <c r="C31" s="462"/>
      <c r="D31" s="212" t="s">
        <v>369</v>
      </c>
      <c r="E31" s="123" t="s">
        <v>388</v>
      </c>
      <c r="F31" s="485"/>
      <c r="G31" s="486"/>
      <c r="H31" s="175"/>
      <c r="I31" s="175"/>
      <c r="J31" s="176"/>
      <c r="K31" s="487" t="s">
        <v>378</v>
      </c>
      <c r="L31" s="488"/>
      <c r="M31" s="489"/>
      <c r="N31" s="76"/>
      <c r="O31" s="57"/>
      <c r="P31" s="68"/>
      <c r="R31" s="68"/>
      <c r="S31" s="68"/>
      <c r="T31" s="68"/>
      <c r="U31" s="68"/>
      <c r="V31" s="68"/>
      <c r="W31" s="68"/>
      <c r="X31" s="68"/>
      <c r="Y31" s="68"/>
      <c r="Z31" s="68"/>
      <c r="AA31" s="68"/>
      <c r="AB31" s="68"/>
      <c r="AC31" s="68"/>
    </row>
    <row r="32" spans="1:29" ht="33" customHeight="1" thickBot="1">
      <c r="A32" s="463"/>
      <c r="B32" s="464"/>
      <c r="C32" s="465"/>
      <c r="D32" s="210" t="s">
        <v>370</v>
      </c>
      <c r="E32" s="490"/>
      <c r="F32" s="491"/>
      <c r="G32" s="491"/>
      <c r="H32" s="491"/>
      <c r="I32" s="491"/>
      <c r="J32" s="492"/>
      <c r="K32" s="493" t="s">
        <v>256</v>
      </c>
      <c r="L32" s="494"/>
      <c r="M32" s="495"/>
      <c r="N32" s="68"/>
      <c r="O32" s="68"/>
      <c r="P32" s="68"/>
      <c r="R32" s="68"/>
      <c r="S32" s="68"/>
      <c r="T32" s="68"/>
      <c r="U32" s="68"/>
      <c r="V32" s="68"/>
      <c r="W32" s="68"/>
      <c r="X32" s="68"/>
      <c r="Y32" s="68"/>
      <c r="Z32" s="68"/>
      <c r="AA32" s="68"/>
      <c r="AB32" s="68"/>
      <c r="AC32" s="68"/>
    </row>
    <row r="33" spans="1:30" ht="33" customHeight="1" thickBot="1">
      <c r="A33" s="466"/>
      <c r="B33" s="467"/>
      <c r="C33" s="468"/>
      <c r="D33" s="210" t="s">
        <v>371</v>
      </c>
      <c r="E33" s="490"/>
      <c r="F33" s="491"/>
      <c r="G33" s="491"/>
      <c r="H33" s="491"/>
      <c r="I33" s="491"/>
      <c r="J33" s="492"/>
      <c r="K33" s="493" t="s">
        <v>256</v>
      </c>
      <c r="L33" s="494"/>
      <c r="M33" s="495"/>
      <c r="N33" s="68"/>
      <c r="O33" s="68"/>
      <c r="P33" s="68"/>
      <c r="R33" s="68"/>
      <c r="S33" s="68"/>
      <c r="T33" s="68"/>
      <c r="U33" s="68"/>
      <c r="V33" s="68"/>
      <c r="W33" s="68"/>
      <c r="X33" s="68"/>
      <c r="Y33" s="68"/>
      <c r="Z33" s="68"/>
      <c r="AA33" s="68"/>
      <c r="AB33" s="68"/>
      <c r="AC33" s="68"/>
    </row>
    <row r="34" spans="1:30" ht="24" customHeight="1" thickBot="1">
      <c r="A34" s="407" t="s">
        <v>301</v>
      </c>
      <c r="B34" s="408"/>
      <c r="C34" s="409"/>
      <c r="D34" s="151" t="s">
        <v>118</v>
      </c>
      <c r="E34" s="496" t="s">
        <v>157</v>
      </c>
      <c r="F34" s="497"/>
      <c r="G34" s="497"/>
      <c r="H34" s="498"/>
      <c r="I34" s="499" t="s">
        <v>302</v>
      </c>
      <c r="J34" s="500"/>
      <c r="K34" s="501" t="s">
        <v>303</v>
      </c>
      <c r="L34" s="502"/>
      <c r="M34" s="503"/>
      <c r="N34" s="68"/>
      <c r="O34" s="57"/>
      <c r="Q34" s="68"/>
      <c r="R34" s="68"/>
      <c r="S34" s="68"/>
      <c r="T34" s="68"/>
      <c r="U34" s="68"/>
      <c r="V34" s="68"/>
      <c r="W34" s="68"/>
      <c r="X34" s="68"/>
      <c r="Y34" s="68"/>
      <c r="Z34" s="68"/>
      <c r="AA34" s="68"/>
      <c r="AB34" s="68"/>
      <c r="AC34" s="68"/>
    </row>
    <row r="35" spans="1:30" s="79" customFormat="1" ht="21" customHeight="1" thickBot="1">
      <c r="A35" s="410"/>
      <c r="B35" s="411"/>
      <c r="C35" s="412"/>
      <c r="D35" s="151" t="s">
        <v>44</v>
      </c>
      <c r="E35" s="504" t="s">
        <v>84</v>
      </c>
      <c r="F35" s="505"/>
      <c r="G35" s="505"/>
      <c r="H35" s="505"/>
      <c r="I35" s="505"/>
      <c r="J35" s="505"/>
      <c r="K35" s="505"/>
      <c r="L35" s="505"/>
      <c r="M35" s="506"/>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4" t="s">
        <v>367</v>
      </c>
      <c r="C39" s="484"/>
      <c r="D39" s="484"/>
      <c r="E39" s="484"/>
      <c r="F39" s="484"/>
      <c r="G39" s="484"/>
      <c r="H39" s="484"/>
      <c r="I39" s="484"/>
      <c r="J39" s="484"/>
      <c r="K39" s="484"/>
      <c r="L39" s="484"/>
      <c r="M39" s="484"/>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zoomScale="85" zoomScaleNormal="85" zoomScaleSheetLayoutView="85" workbookViewId="0">
      <selection activeCell="N43" sqref="N43:P43"/>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1" t="s">
        <v>376</v>
      </c>
      <c r="Q1" s="58"/>
    </row>
    <row r="2" spans="1:24" ht="12.75" customHeight="1" thickBot="1">
      <c r="H2" s="309" t="s">
        <v>0</v>
      </c>
      <c r="I2" s="310"/>
      <c r="J2" s="400">
        <f>'様式-1-Ⅰ（プラント）'!H2</f>
        <v>25080802</v>
      </c>
      <c r="K2" s="401"/>
      <c r="L2" s="401"/>
      <c r="M2" s="401"/>
      <c r="N2" s="401"/>
      <c r="O2" s="401"/>
      <c r="P2" s="402"/>
      <c r="Q2" s="162"/>
    </row>
    <row r="3" spans="1:24" ht="15.75" customHeight="1" thickBot="1">
      <c r="A3" s="314" t="s">
        <v>304</v>
      </c>
      <c r="B3" s="314"/>
      <c r="C3" s="314"/>
      <c r="D3" s="314"/>
      <c r="E3" s="314"/>
      <c r="F3" s="314"/>
      <c r="G3" s="314"/>
      <c r="H3" s="314"/>
      <c r="I3" s="314"/>
      <c r="J3" s="314"/>
      <c r="K3" s="314"/>
      <c r="L3" s="314"/>
      <c r="M3" s="314"/>
      <c r="N3" s="314"/>
      <c r="O3" s="314"/>
      <c r="P3" s="314"/>
      <c r="Q3" s="314"/>
    </row>
    <row r="4" spans="1:24" ht="24.95" customHeight="1" thickBot="1">
      <c r="A4" s="315" t="s">
        <v>386</v>
      </c>
      <c r="B4" s="316"/>
      <c r="C4" s="317"/>
      <c r="D4" s="507" t="s">
        <v>130</v>
      </c>
      <c r="E4" s="177" t="s">
        <v>154</v>
      </c>
      <c r="F4" s="509" t="s">
        <v>83</v>
      </c>
      <c r="G4" s="510"/>
      <c r="H4" s="510"/>
      <c r="I4" s="510"/>
      <c r="J4" s="511"/>
      <c r="K4" s="512" t="s">
        <v>305</v>
      </c>
      <c r="L4" s="513"/>
      <c r="M4" s="513"/>
      <c r="N4" s="513"/>
      <c r="O4" s="513"/>
      <c r="P4" s="513"/>
      <c r="Q4" s="514"/>
      <c r="S4" s="57"/>
      <c r="U4" s="88" t="s">
        <v>149</v>
      </c>
      <c r="X4" s="62" t="s">
        <v>153</v>
      </c>
    </row>
    <row r="5" spans="1:24" ht="15" customHeight="1" thickBot="1">
      <c r="A5" s="318"/>
      <c r="B5" s="319"/>
      <c r="C5" s="320"/>
      <c r="D5" s="508"/>
      <c r="E5" s="178" t="s">
        <v>306</v>
      </c>
      <c r="F5" s="515"/>
      <c r="G5" s="516"/>
      <c r="H5" s="516"/>
      <c r="I5" s="516"/>
      <c r="J5" s="516"/>
      <c r="K5" s="516"/>
      <c r="L5" s="516"/>
      <c r="M5" s="516"/>
      <c r="N5" s="516"/>
      <c r="O5" s="516"/>
      <c r="P5" s="516"/>
      <c r="Q5" s="517"/>
      <c r="U5" s="62" t="s">
        <v>150</v>
      </c>
      <c r="X5" s="62" t="s">
        <v>155</v>
      </c>
    </row>
    <row r="6" spans="1:24" ht="15" customHeight="1" thickBot="1">
      <c r="A6" s="318"/>
      <c r="B6" s="319"/>
      <c r="C6" s="320"/>
      <c r="D6" s="508"/>
      <c r="E6" s="179" t="s">
        <v>307</v>
      </c>
      <c r="F6" s="515"/>
      <c r="G6" s="516"/>
      <c r="H6" s="516"/>
      <c r="I6" s="516"/>
      <c r="J6" s="516"/>
      <c r="K6" s="516"/>
      <c r="L6" s="516"/>
      <c r="M6" s="516"/>
      <c r="N6" s="516"/>
      <c r="O6" s="516"/>
      <c r="P6" s="516"/>
      <c r="Q6" s="517"/>
      <c r="U6" s="62" t="s">
        <v>151</v>
      </c>
      <c r="X6" s="62" t="s">
        <v>156</v>
      </c>
    </row>
    <row r="7" spans="1:24" ht="15" customHeight="1" thickBot="1">
      <c r="A7" s="318"/>
      <c r="B7" s="319"/>
      <c r="C7" s="320"/>
      <c r="D7" s="508"/>
      <c r="E7" s="178" t="s">
        <v>308</v>
      </c>
      <c r="F7" s="515"/>
      <c r="G7" s="516"/>
      <c r="H7" s="516"/>
      <c r="I7" s="516"/>
      <c r="J7" s="516"/>
      <c r="K7" s="516"/>
      <c r="L7" s="516"/>
      <c r="M7" s="516"/>
      <c r="N7" s="516"/>
      <c r="O7" s="516"/>
      <c r="P7" s="516"/>
      <c r="Q7" s="517"/>
      <c r="U7" s="62" t="s">
        <v>152</v>
      </c>
      <c r="X7" s="62" t="s">
        <v>158</v>
      </c>
    </row>
    <row r="8" spans="1:24" ht="15" customHeight="1" thickBot="1">
      <c r="A8" s="318"/>
      <c r="B8" s="319"/>
      <c r="C8" s="320"/>
      <c r="D8" s="508"/>
      <c r="E8" s="179" t="s">
        <v>309</v>
      </c>
      <c r="F8" s="515"/>
      <c r="G8" s="516"/>
      <c r="H8" s="516"/>
      <c r="I8" s="516"/>
      <c r="J8" s="516"/>
      <c r="K8" s="516"/>
      <c r="L8" s="516"/>
      <c r="M8" s="516"/>
      <c r="N8" s="516"/>
      <c r="O8" s="516"/>
      <c r="P8" s="516"/>
      <c r="Q8" s="517"/>
    </row>
    <row r="9" spans="1:24" ht="15" customHeight="1" thickBot="1">
      <c r="A9" s="318"/>
      <c r="B9" s="319"/>
      <c r="C9" s="320"/>
      <c r="D9" s="508"/>
      <c r="E9" s="178" t="s">
        <v>310</v>
      </c>
      <c r="F9" s="515"/>
      <c r="G9" s="516"/>
      <c r="H9" s="516"/>
      <c r="I9" s="516"/>
      <c r="J9" s="516"/>
      <c r="K9" s="516"/>
      <c r="L9" s="516"/>
      <c r="M9" s="516"/>
      <c r="N9" s="516"/>
      <c r="O9" s="516"/>
      <c r="P9" s="516"/>
      <c r="Q9" s="517"/>
    </row>
    <row r="10" spans="1:24" ht="15" customHeight="1" thickBot="1">
      <c r="A10" s="318"/>
      <c r="B10" s="319"/>
      <c r="C10" s="320"/>
      <c r="D10" s="508"/>
      <c r="E10" s="180" t="s">
        <v>311</v>
      </c>
      <c r="F10" s="515"/>
      <c r="G10" s="516"/>
      <c r="H10" s="516"/>
      <c r="I10" s="516"/>
      <c r="J10" s="516"/>
      <c r="K10" s="516"/>
      <c r="L10" s="516"/>
      <c r="M10" s="516"/>
      <c r="N10" s="516"/>
      <c r="O10" s="516"/>
      <c r="P10" s="516"/>
      <c r="Q10" s="517"/>
    </row>
    <row r="11" spans="1:24" ht="15" customHeight="1" thickBot="1">
      <c r="A11" s="318"/>
      <c r="B11" s="319"/>
      <c r="C11" s="320"/>
      <c r="D11" s="507" t="s">
        <v>148</v>
      </c>
      <c r="E11" s="181" t="s">
        <v>199</v>
      </c>
      <c r="F11" s="339" t="s">
        <v>70</v>
      </c>
      <c r="G11" s="340"/>
      <c r="H11" s="341"/>
      <c r="I11" s="182"/>
      <c r="J11" s="183"/>
      <c r="K11" s="183"/>
      <c r="L11" s="183"/>
      <c r="M11" s="183"/>
      <c r="N11" s="183"/>
      <c r="O11" s="183"/>
      <c r="P11" s="183"/>
      <c r="Q11" s="184"/>
      <c r="S11" s="57"/>
    </row>
    <row r="12" spans="1:24" ht="15" customHeight="1" thickBot="1">
      <c r="A12" s="318"/>
      <c r="B12" s="319"/>
      <c r="C12" s="320"/>
      <c r="D12" s="508"/>
      <c r="E12" s="213" t="s">
        <v>384</v>
      </c>
      <c r="F12" s="524" t="s">
        <v>312</v>
      </c>
      <c r="G12" s="525"/>
      <c r="H12" s="526" t="s">
        <v>198</v>
      </c>
      <c r="I12" s="527"/>
      <c r="J12" s="527"/>
      <c r="K12" s="527"/>
      <c r="L12" s="524" t="s">
        <v>86</v>
      </c>
      <c r="M12" s="528"/>
      <c r="N12" s="528"/>
      <c r="O12" s="528"/>
      <c r="P12" s="528"/>
      <c r="Q12" s="529"/>
      <c r="U12" s="62" t="s">
        <v>382</v>
      </c>
      <c r="V12" s="62" t="s">
        <v>313</v>
      </c>
      <c r="W12" s="62" t="s">
        <v>292</v>
      </c>
      <c r="X12" s="62" t="s">
        <v>259</v>
      </c>
    </row>
    <row r="13" spans="1:24" ht="15" customHeight="1" thickBot="1">
      <c r="A13" s="318"/>
      <c r="B13" s="319"/>
      <c r="C13" s="320"/>
      <c r="D13" s="523"/>
      <c r="E13" s="213" t="s">
        <v>384</v>
      </c>
      <c r="F13" s="524" t="s">
        <v>312</v>
      </c>
      <c r="G13" s="525"/>
      <c r="H13" s="526" t="s">
        <v>198</v>
      </c>
      <c r="I13" s="527"/>
      <c r="J13" s="527"/>
      <c r="K13" s="527"/>
      <c r="L13" s="524" t="s">
        <v>86</v>
      </c>
      <c r="M13" s="528"/>
      <c r="N13" s="528"/>
      <c r="O13" s="528"/>
      <c r="P13" s="528"/>
      <c r="Q13" s="529"/>
      <c r="U13" s="62" t="s">
        <v>383</v>
      </c>
      <c r="V13" s="62" t="s">
        <v>314</v>
      </c>
      <c r="W13" s="62" t="s">
        <v>354</v>
      </c>
      <c r="X13" s="62" t="s">
        <v>263</v>
      </c>
    </row>
    <row r="14" spans="1:24" ht="15" customHeight="1" thickBot="1">
      <c r="A14" s="561" t="s">
        <v>316</v>
      </c>
      <c r="B14" s="562"/>
      <c r="C14" s="563"/>
      <c r="D14" s="572" t="s">
        <v>59</v>
      </c>
      <c r="E14" s="573"/>
      <c r="F14" s="554" t="s">
        <v>83</v>
      </c>
      <c r="G14" s="555"/>
      <c r="H14" s="555"/>
      <c r="I14" s="555"/>
      <c r="J14" s="555"/>
      <c r="K14" s="555"/>
      <c r="L14" s="555"/>
      <c r="M14" s="555"/>
      <c r="N14" s="555"/>
      <c r="O14" s="555"/>
      <c r="P14" s="555"/>
      <c r="Q14" s="556"/>
      <c r="S14" s="57"/>
      <c r="U14" s="62" t="s">
        <v>161</v>
      </c>
      <c r="V14" s="62" t="s">
        <v>315</v>
      </c>
      <c r="X14" s="62" t="s">
        <v>265</v>
      </c>
    </row>
    <row r="15" spans="1:24" ht="15" customHeight="1" thickBot="1">
      <c r="A15" s="564"/>
      <c r="B15" s="565"/>
      <c r="C15" s="566"/>
      <c r="D15" s="574" t="s">
        <v>96</v>
      </c>
      <c r="E15" s="575"/>
      <c r="F15" s="518"/>
      <c r="G15" s="519"/>
      <c r="H15" s="519"/>
      <c r="I15" s="519"/>
      <c r="J15" s="519"/>
      <c r="K15" s="519"/>
      <c r="L15" s="519"/>
      <c r="M15" s="519"/>
      <c r="N15" s="519"/>
      <c r="O15" s="519"/>
      <c r="P15" s="519"/>
      <c r="Q15" s="520"/>
      <c r="X15" s="62" t="s">
        <v>254</v>
      </c>
    </row>
    <row r="16" spans="1:24" ht="15" customHeight="1" thickBot="1">
      <c r="A16" s="564"/>
      <c r="B16" s="565"/>
      <c r="C16" s="566"/>
      <c r="D16" s="521" t="s">
        <v>60</v>
      </c>
      <c r="E16" s="522"/>
      <c r="F16" s="518"/>
      <c r="G16" s="519"/>
      <c r="H16" s="519"/>
      <c r="I16" s="519"/>
      <c r="J16" s="519"/>
      <c r="K16" s="519"/>
      <c r="L16" s="519"/>
      <c r="M16" s="519"/>
      <c r="N16" s="519"/>
      <c r="O16" s="519"/>
      <c r="P16" s="519"/>
      <c r="Q16" s="520"/>
      <c r="S16" s="57"/>
      <c r="X16" s="62" t="s">
        <v>171</v>
      </c>
    </row>
    <row r="17" spans="1:33" ht="15" customHeight="1" thickBot="1">
      <c r="A17" s="567"/>
      <c r="B17" s="568"/>
      <c r="C17" s="566"/>
      <c r="D17" s="574" t="s">
        <v>97</v>
      </c>
      <c r="E17" s="575"/>
      <c r="F17" s="518"/>
      <c r="G17" s="519"/>
      <c r="H17" s="519"/>
      <c r="I17" s="519"/>
      <c r="J17" s="519"/>
      <c r="K17" s="519"/>
      <c r="L17" s="519"/>
      <c r="M17" s="519"/>
      <c r="N17" s="519"/>
      <c r="O17" s="519"/>
      <c r="P17" s="519"/>
      <c r="Q17" s="520"/>
      <c r="U17" s="5" t="s">
        <v>159</v>
      </c>
      <c r="X17" s="62" t="s">
        <v>317</v>
      </c>
    </row>
    <row r="18" spans="1:33" ht="15" customHeight="1" thickBot="1">
      <c r="A18" s="569"/>
      <c r="B18" s="570"/>
      <c r="C18" s="571"/>
      <c r="D18" s="521" t="s">
        <v>61</v>
      </c>
      <c r="E18" s="522"/>
      <c r="F18" s="518"/>
      <c r="G18" s="519"/>
      <c r="H18" s="519"/>
      <c r="I18" s="519"/>
      <c r="J18" s="519"/>
      <c r="K18" s="519"/>
      <c r="L18" s="519"/>
      <c r="M18" s="519"/>
      <c r="N18" s="519"/>
      <c r="O18" s="519"/>
      <c r="P18" s="519"/>
      <c r="Q18" s="520"/>
      <c r="U18" s="5" t="s">
        <v>160</v>
      </c>
      <c r="X18" s="62" t="s">
        <v>318</v>
      </c>
    </row>
    <row r="19" spans="1:33" ht="15" customHeight="1" thickBot="1">
      <c r="A19" s="543" t="s">
        <v>319</v>
      </c>
      <c r="B19" s="544"/>
      <c r="C19" s="545"/>
      <c r="D19" s="552" t="s">
        <v>29</v>
      </c>
      <c r="E19" s="553"/>
      <c r="F19" s="554" t="s">
        <v>83</v>
      </c>
      <c r="G19" s="555"/>
      <c r="H19" s="555"/>
      <c r="I19" s="555"/>
      <c r="J19" s="555"/>
      <c r="K19" s="555"/>
      <c r="L19" s="555"/>
      <c r="M19" s="555"/>
      <c r="N19" s="555"/>
      <c r="O19" s="555"/>
      <c r="P19" s="555"/>
      <c r="Q19" s="556"/>
      <c r="U19" s="62" t="s">
        <v>161</v>
      </c>
      <c r="X19" s="62" t="s">
        <v>320</v>
      </c>
    </row>
    <row r="20" spans="1:33" ht="15" customHeight="1" thickBot="1">
      <c r="A20" s="546"/>
      <c r="B20" s="547"/>
      <c r="C20" s="548"/>
      <c r="D20" s="557" t="s">
        <v>321</v>
      </c>
      <c r="E20" s="558"/>
      <c r="F20" s="534" t="s">
        <v>85</v>
      </c>
      <c r="G20" s="535"/>
      <c r="H20" s="536"/>
      <c r="I20" s="537" t="s">
        <v>94</v>
      </c>
      <c r="J20" s="538"/>
      <c r="K20" s="539"/>
      <c r="L20" s="540"/>
      <c r="M20" s="541"/>
      <c r="N20" s="541"/>
      <c r="O20" s="541"/>
      <c r="P20" s="541"/>
      <c r="Q20" s="542"/>
      <c r="U20" s="89" t="s">
        <v>202</v>
      </c>
      <c r="X20" s="62" t="s">
        <v>355</v>
      </c>
    </row>
    <row r="21" spans="1:33" s="4" customFormat="1" ht="15" customHeight="1" thickBot="1">
      <c r="A21" s="546"/>
      <c r="B21" s="547"/>
      <c r="C21" s="548"/>
      <c r="D21" s="559" t="s">
        <v>120</v>
      </c>
      <c r="E21" s="560"/>
      <c r="F21" s="518"/>
      <c r="G21" s="530"/>
      <c r="H21" s="530"/>
      <c r="I21" s="530"/>
      <c r="J21" s="530"/>
      <c r="K21" s="530"/>
      <c r="L21" s="530"/>
      <c r="M21" s="530"/>
      <c r="N21" s="530"/>
      <c r="O21" s="530"/>
      <c r="P21" s="530"/>
      <c r="Q21" s="531"/>
      <c r="R21" s="8"/>
      <c r="S21" s="57"/>
      <c r="U21" s="5" t="s">
        <v>87</v>
      </c>
      <c r="V21" s="5"/>
      <c r="W21" s="5"/>
      <c r="X21" s="62" t="s">
        <v>381</v>
      </c>
      <c r="Y21" s="5"/>
      <c r="Z21" s="5"/>
      <c r="AA21" s="5"/>
      <c r="AB21" s="5"/>
      <c r="AC21" s="5"/>
      <c r="AD21" s="5"/>
      <c r="AE21" s="5"/>
      <c r="AF21" s="5"/>
      <c r="AG21" s="5"/>
    </row>
    <row r="22" spans="1:33" s="4" customFormat="1" ht="15" customHeight="1" thickBot="1">
      <c r="A22" s="546"/>
      <c r="B22" s="547"/>
      <c r="C22" s="548"/>
      <c r="D22" s="521" t="s">
        <v>66</v>
      </c>
      <c r="E22" s="522"/>
      <c r="F22" s="518"/>
      <c r="G22" s="530"/>
      <c r="H22" s="530"/>
      <c r="I22" s="530"/>
      <c r="J22" s="530"/>
      <c r="K22" s="530"/>
      <c r="L22" s="530"/>
      <c r="M22" s="530"/>
      <c r="N22" s="530"/>
      <c r="O22" s="530"/>
      <c r="P22" s="530"/>
      <c r="Q22" s="531"/>
      <c r="R22" s="8"/>
      <c r="U22" s="5" t="s">
        <v>203</v>
      </c>
      <c r="V22" s="5"/>
      <c r="W22" s="5"/>
      <c r="X22" s="62"/>
      <c r="Y22" s="5"/>
      <c r="Z22" s="5"/>
      <c r="AA22" s="5"/>
      <c r="AB22" s="5"/>
      <c r="AC22" s="5"/>
      <c r="AD22" s="5"/>
      <c r="AE22" s="5"/>
      <c r="AF22" s="5"/>
      <c r="AG22" s="5"/>
    </row>
    <row r="23" spans="1:33" s="4" customFormat="1" ht="15" customHeight="1" thickBot="1">
      <c r="A23" s="546"/>
      <c r="B23" s="547"/>
      <c r="C23" s="548"/>
      <c r="D23" s="532" t="s">
        <v>322</v>
      </c>
      <c r="E23" s="533"/>
      <c r="F23" s="534" t="s">
        <v>256</v>
      </c>
      <c r="G23" s="535"/>
      <c r="H23" s="536"/>
      <c r="I23" s="537" t="s">
        <v>95</v>
      </c>
      <c r="J23" s="538"/>
      <c r="K23" s="539"/>
      <c r="L23" s="540"/>
      <c r="M23" s="541"/>
      <c r="N23" s="541"/>
      <c r="O23" s="541"/>
      <c r="P23" s="541"/>
      <c r="Q23" s="542"/>
      <c r="R23" s="8"/>
      <c r="U23" s="5" t="s">
        <v>88</v>
      </c>
      <c r="V23" s="5"/>
      <c r="W23" s="5"/>
      <c r="X23" s="5"/>
      <c r="Y23" s="5"/>
      <c r="Z23" s="5"/>
      <c r="AA23" s="5"/>
      <c r="AB23" s="5"/>
      <c r="AC23" s="5"/>
      <c r="AD23" s="5"/>
      <c r="AE23" s="5"/>
      <c r="AF23" s="5"/>
      <c r="AG23" s="5"/>
    </row>
    <row r="24" spans="1:33" s="4" customFormat="1" ht="15" customHeight="1" thickBot="1">
      <c r="A24" s="546"/>
      <c r="B24" s="547"/>
      <c r="C24" s="548"/>
      <c r="D24" s="559" t="s">
        <v>121</v>
      </c>
      <c r="E24" s="560"/>
      <c r="F24" s="518"/>
      <c r="G24" s="519"/>
      <c r="H24" s="519"/>
      <c r="I24" s="519"/>
      <c r="J24" s="519"/>
      <c r="K24" s="519"/>
      <c r="L24" s="519"/>
      <c r="M24" s="519"/>
      <c r="N24" s="519"/>
      <c r="O24" s="519"/>
      <c r="P24" s="519"/>
      <c r="Q24" s="520"/>
      <c r="R24" s="8"/>
      <c r="U24" s="5" t="s">
        <v>204</v>
      </c>
      <c r="V24" s="5"/>
      <c r="W24" s="5"/>
      <c r="X24" s="5"/>
      <c r="Y24" s="5"/>
      <c r="Z24" s="5"/>
      <c r="AA24" s="5"/>
      <c r="AB24" s="5"/>
      <c r="AC24" s="5"/>
      <c r="AD24" s="5"/>
      <c r="AE24" s="5"/>
      <c r="AF24" s="5"/>
      <c r="AG24" s="5"/>
    </row>
    <row r="25" spans="1:33" s="4" customFormat="1" ht="15" customHeight="1" thickBot="1">
      <c r="A25" s="549"/>
      <c r="B25" s="550"/>
      <c r="C25" s="551"/>
      <c r="D25" s="521" t="s">
        <v>67</v>
      </c>
      <c r="E25" s="522"/>
      <c r="F25" s="518"/>
      <c r="G25" s="519"/>
      <c r="H25" s="519"/>
      <c r="I25" s="519"/>
      <c r="J25" s="519"/>
      <c r="K25" s="519"/>
      <c r="L25" s="519"/>
      <c r="M25" s="519"/>
      <c r="N25" s="519"/>
      <c r="O25" s="519"/>
      <c r="P25" s="519"/>
      <c r="Q25" s="520"/>
      <c r="R25" s="8"/>
      <c r="U25" s="5" t="s">
        <v>205</v>
      </c>
      <c r="V25" s="5"/>
      <c r="W25" s="5"/>
      <c r="X25" s="5"/>
      <c r="Y25" s="5"/>
      <c r="Z25" s="5"/>
      <c r="AA25" s="5"/>
      <c r="AB25" s="5"/>
      <c r="AC25" s="5"/>
      <c r="AD25" s="5"/>
      <c r="AE25" s="5"/>
      <c r="AF25" s="5"/>
      <c r="AG25" s="5"/>
    </row>
    <row r="26" spans="1:33" s="4" customFormat="1" ht="15" customHeight="1" thickBot="1">
      <c r="A26" s="576" t="s">
        <v>324</v>
      </c>
      <c r="B26" s="577"/>
      <c r="C26" s="578"/>
      <c r="D26" s="552" t="s">
        <v>48</v>
      </c>
      <c r="E26" s="553"/>
      <c r="F26" s="554" t="s">
        <v>157</v>
      </c>
      <c r="G26" s="555"/>
      <c r="H26" s="555"/>
      <c r="I26" s="555"/>
      <c r="J26" s="555"/>
      <c r="K26" s="555"/>
      <c r="L26" s="555"/>
      <c r="M26" s="555"/>
      <c r="N26" s="555"/>
      <c r="O26" s="555"/>
      <c r="P26" s="555"/>
      <c r="Q26" s="556"/>
      <c r="R26" s="8"/>
      <c r="U26" s="5"/>
      <c r="V26" s="5"/>
      <c r="W26" s="5"/>
      <c r="X26" s="5"/>
      <c r="Y26" s="5"/>
      <c r="Z26" s="5"/>
      <c r="AA26" s="5"/>
      <c r="AB26" s="5"/>
      <c r="AC26" s="5"/>
      <c r="AD26" s="5"/>
      <c r="AE26" s="5"/>
      <c r="AF26" s="5"/>
      <c r="AG26" s="5"/>
    </row>
    <row r="27" spans="1:33" s="4" customFormat="1" ht="15" customHeight="1" thickBot="1">
      <c r="A27" s="576"/>
      <c r="B27" s="577"/>
      <c r="C27" s="578"/>
      <c r="D27" s="582" t="s">
        <v>49</v>
      </c>
      <c r="E27" s="583"/>
      <c r="F27" s="585" t="s">
        <v>85</v>
      </c>
      <c r="G27" s="586"/>
      <c r="H27" s="589"/>
      <c r="I27" s="590"/>
      <c r="J27" s="590"/>
      <c r="K27" s="590"/>
      <c r="L27" s="590"/>
      <c r="M27" s="590"/>
      <c r="N27" s="590"/>
      <c r="O27" s="590"/>
      <c r="P27" s="590"/>
      <c r="Q27" s="591"/>
      <c r="R27" s="8"/>
      <c r="U27" s="89" t="s">
        <v>323</v>
      </c>
      <c r="V27" s="5"/>
      <c r="W27" s="5"/>
      <c r="X27" s="5" t="s">
        <v>98</v>
      </c>
      <c r="Z27" s="5"/>
      <c r="AA27" s="5"/>
      <c r="AB27" s="5"/>
      <c r="AC27" s="5"/>
      <c r="AD27" s="5"/>
      <c r="AE27" s="5"/>
      <c r="AF27" s="5"/>
      <c r="AG27" s="5"/>
    </row>
    <row r="28" spans="1:33" s="4" customFormat="1" ht="15" customHeight="1" thickBot="1">
      <c r="A28" s="576"/>
      <c r="B28" s="577"/>
      <c r="C28" s="578"/>
      <c r="D28" s="521"/>
      <c r="E28" s="584"/>
      <c r="F28" s="587"/>
      <c r="G28" s="588"/>
      <c r="H28" s="592"/>
      <c r="I28" s="590"/>
      <c r="J28" s="590"/>
      <c r="K28" s="590"/>
      <c r="L28" s="590"/>
      <c r="M28" s="590"/>
      <c r="N28" s="590"/>
      <c r="O28" s="590"/>
      <c r="P28" s="590"/>
      <c r="Q28" s="591"/>
      <c r="R28" s="8"/>
      <c r="S28" s="57"/>
      <c r="U28" s="5" t="s">
        <v>325</v>
      </c>
      <c r="V28" s="5"/>
      <c r="W28" s="5"/>
      <c r="X28" s="5" t="s">
        <v>99</v>
      </c>
      <c r="Z28" s="5"/>
      <c r="AA28" s="5"/>
      <c r="AB28" s="5"/>
      <c r="AC28" s="5"/>
      <c r="AD28" s="5"/>
      <c r="AE28" s="5"/>
      <c r="AF28" s="5"/>
      <c r="AG28" s="5"/>
    </row>
    <row r="29" spans="1:33" s="4" customFormat="1" ht="14.1" customHeight="1" thickBot="1">
      <c r="A29" s="576"/>
      <c r="B29" s="577"/>
      <c r="C29" s="578"/>
      <c r="D29" s="621" t="s">
        <v>326</v>
      </c>
      <c r="E29" s="622"/>
      <c r="F29" s="585" t="s">
        <v>85</v>
      </c>
      <c r="G29" s="586"/>
      <c r="H29" s="589"/>
      <c r="I29" s="590"/>
      <c r="J29" s="590"/>
      <c r="K29" s="590"/>
      <c r="L29" s="590"/>
      <c r="M29" s="590"/>
      <c r="N29" s="590"/>
      <c r="O29" s="590"/>
      <c r="P29" s="590"/>
      <c r="Q29" s="591"/>
      <c r="R29" s="8"/>
      <c r="U29" s="5" t="s">
        <v>205</v>
      </c>
      <c r="V29" s="5"/>
      <c r="W29" s="5"/>
      <c r="X29" s="5" t="s">
        <v>205</v>
      </c>
      <c r="Z29" s="5"/>
      <c r="AA29" s="5"/>
      <c r="AB29" s="5"/>
      <c r="AC29" s="5"/>
      <c r="AD29" s="5"/>
      <c r="AE29" s="5"/>
      <c r="AF29" s="5"/>
      <c r="AG29" s="5"/>
    </row>
    <row r="30" spans="1:33" s="4" customFormat="1" ht="14.1" customHeight="1" thickBot="1">
      <c r="A30" s="579"/>
      <c r="B30" s="580"/>
      <c r="C30" s="581"/>
      <c r="D30" s="521"/>
      <c r="E30" s="584"/>
      <c r="F30" s="587"/>
      <c r="G30" s="588"/>
      <c r="H30" s="592"/>
      <c r="I30" s="590"/>
      <c r="J30" s="590"/>
      <c r="K30" s="590"/>
      <c r="L30" s="590"/>
      <c r="M30" s="590"/>
      <c r="N30" s="590"/>
      <c r="O30" s="590"/>
      <c r="P30" s="590"/>
      <c r="Q30" s="591"/>
      <c r="R30" s="8"/>
      <c r="U30" s="5" t="s">
        <v>202</v>
      </c>
      <c r="V30" s="5"/>
      <c r="W30" s="5"/>
      <c r="X30" s="5" t="s">
        <v>202</v>
      </c>
      <c r="Z30" s="5"/>
      <c r="AA30" s="5"/>
      <c r="AB30" s="5"/>
      <c r="AC30" s="5"/>
      <c r="AD30" s="5"/>
      <c r="AE30" s="5"/>
      <c r="AF30" s="5"/>
      <c r="AG30" s="5"/>
    </row>
    <row r="31" spans="1:33" s="4" customFormat="1" ht="14.1" customHeight="1" thickBot="1">
      <c r="A31" s="576" t="s">
        <v>327</v>
      </c>
      <c r="B31" s="577"/>
      <c r="C31" s="578"/>
      <c r="D31" s="552" t="s">
        <v>48</v>
      </c>
      <c r="E31" s="553"/>
      <c r="F31" s="554" t="s">
        <v>157</v>
      </c>
      <c r="G31" s="555"/>
      <c r="H31" s="555"/>
      <c r="I31" s="555"/>
      <c r="J31" s="555"/>
      <c r="K31" s="555"/>
      <c r="L31" s="555"/>
      <c r="M31" s="555"/>
      <c r="N31" s="555"/>
      <c r="O31" s="555"/>
      <c r="P31" s="555"/>
      <c r="Q31" s="556"/>
      <c r="R31" s="8"/>
      <c r="U31" s="5" t="s">
        <v>89</v>
      </c>
      <c r="V31" s="5"/>
      <c r="W31" s="5"/>
      <c r="X31" s="5" t="s">
        <v>206</v>
      </c>
      <c r="Z31" s="5"/>
      <c r="AA31" s="5"/>
      <c r="AB31" s="5"/>
      <c r="AC31" s="5"/>
      <c r="AD31" s="5"/>
      <c r="AE31" s="5"/>
      <c r="AF31" s="5"/>
      <c r="AG31" s="5"/>
    </row>
    <row r="32" spans="1:33" s="4" customFormat="1" ht="14.1" customHeight="1" thickBot="1">
      <c r="A32" s="576"/>
      <c r="B32" s="577"/>
      <c r="C32" s="578"/>
      <c r="D32" s="582" t="s">
        <v>328</v>
      </c>
      <c r="E32" s="623"/>
      <c r="F32" s="624" t="s">
        <v>256</v>
      </c>
      <c r="G32" s="625"/>
      <c r="H32" s="589"/>
      <c r="I32" s="590"/>
      <c r="J32" s="590"/>
      <c r="K32" s="590"/>
      <c r="L32" s="590"/>
      <c r="M32" s="590"/>
      <c r="N32" s="590"/>
      <c r="O32" s="590"/>
      <c r="P32" s="590"/>
      <c r="Q32" s="591"/>
      <c r="R32" s="8"/>
      <c r="U32" s="5" t="s">
        <v>90</v>
      </c>
      <c r="V32" s="5"/>
      <c r="W32" s="5"/>
      <c r="X32" s="5" t="s">
        <v>207</v>
      </c>
      <c r="Z32" s="5"/>
      <c r="AA32" s="5"/>
      <c r="AB32" s="5"/>
      <c r="AC32" s="5"/>
      <c r="AD32" s="5"/>
      <c r="AE32" s="5"/>
      <c r="AF32" s="5"/>
      <c r="AG32" s="5"/>
    </row>
    <row r="33" spans="1:33" s="4" customFormat="1" ht="15" customHeight="1" thickBot="1">
      <c r="A33" s="576"/>
      <c r="B33" s="577"/>
      <c r="C33" s="578"/>
      <c r="D33" s="521"/>
      <c r="E33" s="522"/>
      <c r="F33" s="626"/>
      <c r="G33" s="627"/>
      <c r="H33" s="592"/>
      <c r="I33" s="590"/>
      <c r="J33" s="590"/>
      <c r="K33" s="590"/>
      <c r="L33" s="590"/>
      <c r="M33" s="590"/>
      <c r="N33" s="590"/>
      <c r="O33" s="590"/>
      <c r="P33" s="590"/>
      <c r="Q33" s="591"/>
      <c r="R33" s="8"/>
      <c r="S33" s="57"/>
      <c r="U33" s="5" t="s">
        <v>91</v>
      </c>
      <c r="V33" s="5"/>
      <c r="W33" s="5"/>
      <c r="X33" s="5" t="s">
        <v>208</v>
      </c>
      <c r="Z33" s="5"/>
      <c r="AA33" s="5"/>
      <c r="AB33" s="5"/>
      <c r="AC33" s="5"/>
      <c r="AD33" s="5"/>
      <c r="AE33" s="5"/>
      <c r="AF33" s="5"/>
      <c r="AG33" s="5"/>
    </row>
    <row r="34" spans="1:33" s="4" customFormat="1" ht="14.1" customHeight="1" thickBot="1">
      <c r="A34" s="576"/>
      <c r="B34" s="577"/>
      <c r="C34" s="578"/>
      <c r="D34" s="582" t="s">
        <v>329</v>
      </c>
      <c r="E34" s="623"/>
      <c r="F34" s="624" t="s">
        <v>256</v>
      </c>
      <c r="G34" s="625"/>
      <c r="H34" s="589"/>
      <c r="I34" s="590"/>
      <c r="J34" s="590"/>
      <c r="K34" s="590"/>
      <c r="L34" s="590"/>
      <c r="M34" s="590"/>
      <c r="N34" s="590"/>
      <c r="O34" s="590"/>
      <c r="P34" s="590"/>
      <c r="Q34" s="591"/>
      <c r="R34" s="8"/>
      <c r="U34" s="5" t="s">
        <v>92</v>
      </c>
      <c r="V34" s="5"/>
      <c r="W34" s="5"/>
      <c r="X34" s="89" t="s">
        <v>209</v>
      </c>
      <c r="Z34" s="5"/>
      <c r="AA34" s="5"/>
      <c r="AB34" s="5"/>
      <c r="AC34" s="5"/>
      <c r="AD34" s="5"/>
      <c r="AE34" s="5"/>
      <c r="AF34" s="5"/>
      <c r="AG34" s="5"/>
    </row>
    <row r="35" spans="1:33" s="4" customFormat="1" ht="14.1" customHeight="1" thickBot="1">
      <c r="A35" s="579"/>
      <c r="B35" s="580"/>
      <c r="C35" s="581"/>
      <c r="D35" s="521"/>
      <c r="E35" s="522"/>
      <c r="F35" s="626"/>
      <c r="G35" s="627"/>
      <c r="H35" s="592"/>
      <c r="I35" s="590"/>
      <c r="J35" s="590"/>
      <c r="K35" s="590"/>
      <c r="L35" s="590"/>
      <c r="M35" s="590"/>
      <c r="N35" s="590"/>
      <c r="O35" s="590"/>
      <c r="P35" s="590"/>
      <c r="Q35" s="591"/>
      <c r="R35" s="8"/>
      <c r="U35" s="5" t="s">
        <v>93</v>
      </c>
      <c r="V35" s="5"/>
      <c r="W35" s="5"/>
      <c r="X35" s="62" t="s">
        <v>210</v>
      </c>
      <c r="Z35" s="5"/>
      <c r="AA35" s="5"/>
      <c r="AB35" s="5"/>
      <c r="AC35" s="5"/>
      <c r="AD35" s="5"/>
      <c r="AE35" s="5"/>
      <c r="AF35" s="5"/>
      <c r="AG35" s="5"/>
    </row>
    <row r="36" spans="1:33" s="4" customFormat="1" ht="14.1" customHeight="1" thickBot="1">
      <c r="A36" s="593" t="s">
        <v>330</v>
      </c>
      <c r="B36" s="594"/>
      <c r="C36" s="595"/>
      <c r="D36" s="602" t="s">
        <v>130</v>
      </c>
      <c r="E36" s="177" t="s">
        <v>331</v>
      </c>
      <c r="F36" s="605" t="s">
        <v>83</v>
      </c>
      <c r="G36" s="606"/>
      <c r="H36" s="607"/>
      <c r="I36" s="608"/>
      <c r="J36" s="609"/>
      <c r="K36" s="609"/>
      <c r="L36" s="609"/>
      <c r="M36" s="609"/>
      <c r="N36" s="609"/>
      <c r="O36" s="609"/>
      <c r="P36" s="609"/>
      <c r="Q36" s="610"/>
      <c r="R36" s="8"/>
      <c r="U36" s="5" t="s">
        <v>205</v>
      </c>
      <c r="V36" s="5"/>
      <c r="W36" s="5"/>
      <c r="X36" s="62" t="s">
        <v>205</v>
      </c>
      <c r="Z36" s="5"/>
      <c r="AA36" s="5"/>
      <c r="AB36" s="5"/>
      <c r="AC36" s="5"/>
      <c r="AD36" s="5"/>
      <c r="AE36" s="5"/>
      <c r="AF36" s="5"/>
      <c r="AG36" s="5"/>
    </row>
    <row r="37" spans="1:33" s="4" customFormat="1" ht="14.1" customHeight="1" thickBot="1">
      <c r="A37" s="596"/>
      <c r="B37" s="597"/>
      <c r="C37" s="598"/>
      <c r="D37" s="603"/>
      <c r="E37" s="611" t="s">
        <v>27</v>
      </c>
      <c r="F37" s="613" t="s">
        <v>85</v>
      </c>
      <c r="G37" s="614"/>
      <c r="H37" s="389"/>
      <c r="I37" s="617"/>
      <c r="J37" s="617"/>
      <c r="K37" s="617"/>
      <c r="L37" s="617"/>
      <c r="M37" s="617"/>
      <c r="N37" s="617"/>
      <c r="O37" s="617"/>
      <c r="P37" s="617"/>
      <c r="Q37" s="618"/>
      <c r="R37" s="8"/>
      <c r="U37" s="5"/>
      <c r="V37" s="5"/>
      <c r="W37" s="5"/>
      <c r="X37" s="5"/>
      <c r="Y37" s="5"/>
      <c r="Z37" s="5"/>
      <c r="AA37" s="5"/>
      <c r="AB37" s="5"/>
      <c r="AC37" s="5"/>
      <c r="AD37" s="5"/>
      <c r="AE37" s="5"/>
      <c r="AF37" s="5"/>
      <c r="AG37" s="5"/>
    </row>
    <row r="38" spans="1:33" ht="15" customHeight="1" thickBot="1">
      <c r="A38" s="596"/>
      <c r="B38" s="597"/>
      <c r="C38" s="598"/>
      <c r="D38" s="603"/>
      <c r="E38" s="612"/>
      <c r="F38" s="615"/>
      <c r="G38" s="616"/>
      <c r="H38" s="619"/>
      <c r="I38" s="617"/>
      <c r="J38" s="617"/>
      <c r="K38" s="617"/>
      <c r="L38" s="617"/>
      <c r="M38" s="617"/>
      <c r="N38" s="617"/>
      <c r="O38" s="617"/>
      <c r="P38" s="617"/>
      <c r="Q38" s="618"/>
      <c r="S38" s="57"/>
      <c r="U38" s="62" t="s">
        <v>332</v>
      </c>
      <c r="X38" s="62" t="s">
        <v>333</v>
      </c>
      <c r="Y38" s="5"/>
    </row>
    <row r="39" spans="1:33" ht="14.1" customHeight="1" thickBot="1">
      <c r="A39" s="596"/>
      <c r="B39" s="597"/>
      <c r="C39" s="598"/>
      <c r="D39" s="603"/>
      <c r="E39" s="620" t="s">
        <v>28</v>
      </c>
      <c r="F39" s="613" t="s">
        <v>85</v>
      </c>
      <c r="G39" s="614"/>
      <c r="H39" s="389"/>
      <c r="I39" s="617"/>
      <c r="J39" s="617"/>
      <c r="K39" s="617"/>
      <c r="L39" s="617"/>
      <c r="M39" s="617"/>
      <c r="N39" s="617"/>
      <c r="O39" s="617"/>
      <c r="P39" s="617"/>
      <c r="Q39" s="618"/>
      <c r="U39" s="62" t="s">
        <v>334</v>
      </c>
      <c r="X39" s="62" t="s">
        <v>335</v>
      </c>
    </row>
    <row r="40" spans="1:33" ht="14.1" customHeight="1" thickBot="1">
      <c r="A40" s="596"/>
      <c r="B40" s="597"/>
      <c r="C40" s="598"/>
      <c r="D40" s="604"/>
      <c r="E40" s="612"/>
      <c r="F40" s="615"/>
      <c r="G40" s="616"/>
      <c r="H40" s="619"/>
      <c r="I40" s="617"/>
      <c r="J40" s="617"/>
      <c r="K40" s="617"/>
      <c r="L40" s="617"/>
      <c r="M40" s="617"/>
      <c r="N40" s="617"/>
      <c r="O40" s="617"/>
      <c r="P40" s="617"/>
      <c r="Q40" s="618"/>
      <c r="U40" s="62" t="s">
        <v>106</v>
      </c>
      <c r="X40" s="62" t="s">
        <v>106</v>
      </c>
    </row>
    <row r="41" spans="1:33" ht="14.1" customHeight="1" thickBot="1">
      <c r="A41" s="596"/>
      <c r="B41" s="597"/>
      <c r="C41" s="598"/>
      <c r="D41" s="185" t="s">
        <v>148</v>
      </c>
      <c r="E41" s="186" t="s">
        <v>200</v>
      </c>
      <c r="F41" s="524" t="s">
        <v>70</v>
      </c>
      <c r="G41" s="528"/>
      <c r="H41" s="529"/>
      <c r="I41" s="628"/>
      <c r="J41" s="629"/>
      <c r="K41" s="629"/>
      <c r="L41" s="629"/>
      <c r="M41" s="629"/>
      <c r="N41" s="629"/>
      <c r="O41" s="629"/>
      <c r="P41" s="629"/>
      <c r="Q41" s="630"/>
      <c r="Y41" s="5"/>
    </row>
    <row r="42" spans="1:33" ht="14.1" customHeight="1" thickBot="1">
      <c r="A42" s="596"/>
      <c r="B42" s="597"/>
      <c r="C42" s="598"/>
      <c r="D42" s="631" t="s">
        <v>337</v>
      </c>
      <c r="E42" s="187" t="s">
        <v>126</v>
      </c>
      <c r="F42" s="605" t="s">
        <v>102</v>
      </c>
      <c r="G42" s="606"/>
      <c r="H42" s="606"/>
      <c r="I42" s="606"/>
      <c r="J42" s="607"/>
      <c r="K42" s="188"/>
      <c r="L42" s="189"/>
      <c r="M42" s="189"/>
      <c r="N42" s="190"/>
      <c r="O42" s="190"/>
      <c r="P42" s="190"/>
      <c r="Q42" s="191"/>
      <c r="U42" s="5" t="s">
        <v>211</v>
      </c>
      <c r="X42" s="62" t="s">
        <v>336</v>
      </c>
    </row>
    <row r="43" spans="1:33" s="4" customFormat="1" ht="15" customHeight="1" thickBot="1">
      <c r="A43" s="596"/>
      <c r="B43" s="597"/>
      <c r="C43" s="598"/>
      <c r="D43" s="632"/>
      <c r="E43" s="6"/>
      <c r="F43" s="6"/>
      <c r="G43" s="6"/>
      <c r="H43" s="6"/>
      <c r="I43" s="6"/>
      <c r="J43" s="6"/>
      <c r="K43" s="6"/>
      <c r="L43" s="6"/>
      <c r="M43" s="214" t="s">
        <v>338</v>
      </c>
      <c r="N43" s="634"/>
      <c r="O43" s="457"/>
      <c r="P43" s="458"/>
      <c r="Q43" s="145" t="s">
        <v>24</v>
      </c>
      <c r="R43" s="8"/>
      <c r="S43" s="57"/>
      <c r="U43" s="5" t="s">
        <v>106</v>
      </c>
      <c r="V43" s="5"/>
      <c r="W43" s="5"/>
      <c r="X43" s="62" t="s">
        <v>193</v>
      </c>
      <c r="Y43" s="62"/>
      <c r="Z43" s="5"/>
      <c r="AA43" s="5"/>
      <c r="AB43" s="5"/>
      <c r="AC43" s="5"/>
      <c r="AD43" s="5"/>
      <c r="AE43" s="5"/>
      <c r="AF43" s="5"/>
      <c r="AG43" s="5"/>
    </row>
    <row r="44" spans="1:33" s="4" customFormat="1" ht="15" customHeight="1" thickBot="1">
      <c r="A44" s="599"/>
      <c r="B44" s="600"/>
      <c r="C44" s="601"/>
      <c r="D44" s="633"/>
      <c r="E44" s="146"/>
      <c r="F44" s="6"/>
      <c r="G44" s="6"/>
      <c r="H44" s="6"/>
      <c r="I44" s="6"/>
      <c r="J44" s="6"/>
      <c r="K44" s="6"/>
      <c r="L44" s="146"/>
      <c r="M44" s="192" t="s">
        <v>339</v>
      </c>
      <c r="N44" s="634"/>
      <c r="O44" s="457"/>
      <c r="P44" s="458"/>
      <c r="Q44" s="193" t="s">
        <v>24</v>
      </c>
      <c r="S44" s="57"/>
      <c r="U44" s="5"/>
      <c r="V44" s="62"/>
      <c r="W44" s="62"/>
      <c r="X44" s="62" t="s">
        <v>25</v>
      </c>
      <c r="Y44" s="62"/>
      <c r="Z44" s="5"/>
      <c r="AA44" s="5"/>
      <c r="AB44" s="5"/>
      <c r="AC44" s="5"/>
      <c r="AD44" s="5"/>
      <c r="AE44" s="5"/>
      <c r="AF44" s="5"/>
      <c r="AG44" s="5"/>
    </row>
    <row r="45" spans="1:33" s="4" customFormat="1" ht="15" customHeight="1" thickBot="1">
      <c r="A45" s="315" t="s">
        <v>341</v>
      </c>
      <c r="B45" s="316"/>
      <c r="C45" s="317"/>
      <c r="D45" s="337" t="s">
        <v>23</v>
      </c>
      <c r="E45" s="338"/>
      <c r="F45" s="658" t="s">
        <v>157</v>
      </c>
      <c r="G45" s="639"/>
      <c r="H45" s="639"/>
      <c r="I45" s="639"/>
      <c r="J45" s="639"/>
      <c r="K45" s="640"/>
      <c r="L45" s="194"/>
      <c r="M45" s="194"/>
      <c r="N45" s="194"/>
      <c r="O45" s="194"/>
      <c r="P45" s="194"/>
      <c r="Q45" s="195"/>
      <c r="U45" s="62" t="s">
        <v>225</v>
      </c>
      <c r="V45" s="62"/>
      <c r="W45" s="62"/>
      <c r="X45" s="5"/>
      <c r="Y45" s="62"/>
      <c r="Z45" s="5"/>
      <c r="AA45" s="5"/>
      <c r="AB45" s="5"/>
      <c r="AC45" s="5"/>
      <c r="AD45" s="5"/>
      <c r="AE45" s="5"/>
      <c r="AF45" s="5"/>
      <c r="AG45" s="5"/>
    </row>
    <row r="46" spans="1:33" s="4" customFormat="1" ht="15" customHeight="1" thickBot="1">
      <c r="A46" s="318"/>
      <c r="B46" s="319"/>
      <c r="C46" s="320"/>
      <c r="D46" s="350" t="s">
        <v>343</v>
      </c>
      <c r="E46" s="351"/>
      <c r="F46" s="657"/>
      <c r="G46" s="659" t="s">
        <v>344</v>
      </c>
      <c r="H46" s="660"/>
      <c r="I46" s="660"/>
      <c r="J46" s="661"/>
      <c r="K46" s="662" t="s">
        <v>345</v>
      </c>
      <c r="L46" s="663"/>
      <c r="M46" s="664"/>
      <c r="N46" s="643"/>
      <c r="O46" s="644"/>
      <c r="P46" s="644"/>
      <c r="Q46" s="645"/>
      <c r="R46" s="8"/>
      <c r="U46" s="62" t="s">
        <v>100</v>
      </c>
      <c r="V46" s="5"/>
      <c r="W46" s="5"/>
      <c r="X46" s="62" t="s">
        <v>340</v>
      </c>
      <c r="Y46" s="62"/>
      <c r="Z46" s="5"/>
      <c r="AA46" s="5"/>
      <c r="AB46" s="5"/>
      <c r="AC46" s="5"/>
      <c r="AD46" s="5"/>
      <c r="AE46" s="5"/>
      <c r="AF46" s="5"/>
      <c r="AG46" s="5"/>
    </row>
    <row r="47" spans="1:33" ht="15" customHeight="1" thickBot="1">
      <c r="A47" s="321"/>
      <c r="B47" s="322"/>
      <c r="C47" s="323"/>
      <c r="D47" s="646" t="s">
        <v>346</v>
      </c>
      <c r="E47" s="352"/>
      <c r="F47" s="352"/>
      <c r="G47" s="638" t="s">
        <v>344</v>
      </c>
      <c r="H47" s="639"/>
      <c r="I47" s="639"/>
      <c r="J47" s="640"/>
      <c r="K47" s="647" t="s">
        <v>345</v>
      </c>
      <c r="L47" s="648"/>
      <c r="M47" s="648"/>
      <c r="N47" s="649"/>
      <c r="O47" s="650"/>
      <c r="P47" s="650"/>
      <c r="Q47" s="651"/>
      <c r="S47" s="57"/>
      <c r="U47" s="62" t="s">
        <v>224</v>
      </c>
      <c r="X47" s="62" t="s">
        <v>342</v>
      </c>
    </row>
    <row r="48" spans="1:33" ht="15" customHeight="1" thickBot="1">
      <c r="A48" s="315" t="s">
        <v>347</v>
      </c>
      <c r="B48" s="652"/>
      <c r="C48" s="653"/>
      <c r="D48" s="343" t="s">
        <v>58</v>
      </c>
      <c r="E48" s="399"/>
      <c r="F48" s="339" t="s">
        <v>77</v>
      </c>
      <c r="G48" s="457"/>
      <c r="H48" s="458"/>
      <c r="I48" s="91"/>
      <c r="J48" s="196"/>
      <c r="K48" s="197"/>
      <c r="L48" s="198"/>
      <c r="M48" s="198"/>
      <c r="N48" s="198"/>
      <c r="O48" s="198"/>
      <c r="P48" s="198"/>
      <c r="Q48" s="199"/>
      <c r="S48" s="57"/>
      <c r="U48" s="62" t="s">
        <v>101</v>
      </c>
      <c r="X48" s="62" t="s">
        <v>106</v>
      </c>
    </row>
    <row r="49" spans="1:33" ht="15" customHeight="1" thickBot="1">
      <c r="A49" s="654"/>
      <c r="B49" s="655"/>
      <c r="C49" s="656"/>
      <c r="D49" s="350" t="s">
        <v>69</v>
      </c>
      <c r="E49" s="657"/>
      <c r="F49" s="649"/>
      <c r="G49" s="457"/>
      <c r="H49" s="458"/>
      <c r="I49" s="635" t="s">
        <v>47</v>
      </c>
      <c r="J49" s="420"/>
      <c r="K49" s="421"/>
      <c r="L49" s="636"/>
      <c r="M49" s="473"/>
      <c r="N49" s="473"/>
      <c r="O49" s="473"/>
      <c r="P49" s="473"/>
      <c r="Q49" s="474"/>
      <c r="S49" s="57"/>
    </row>
    <row r="50" spans="1:33" ht="30" customHeight="1" thickBot="1">
      <c r="A50" s="637" t="s">
        <v>348</v>
      </c>
      <c r="B50" s="637"/>
      <c r="C50" s="637"/>
      <c r="D50" s="309" t="s">
        <v>200</v>
      </c>
      <c r="E50" s="388"/>
      <c r="F50" s="638" t="s">
        <v>70</v>
      </c>
      <c r="G50" s="639"/>
      <c r="H50" s="640"/>
      <c r="I50" s="641"/>
      <c r="J50" s="642"/>
      <c r="K50" s="642"/>
      <c r="L50" s="629"/>
      <c r="M50" s="629"/>
      <c r="N50" s="629"/>
      <c r="O50" s="629"/>
      <c r="P50" s="629"/>
      <c r="Q50" s="630"/>
      <c r="S50" s="57"/>
      <c r="X50" s="5" t="s">
        <v>201</v>
      </c>
    </row>
    <row r="51" spans="1:33" ht="15" customHeight="1" thickBot="1">
      <c r="A51" s="671" t="s">
        <v>349</v>
      </c>
      <c r="B51" s="672"/>
      <c r="C51" s="673"/>
      <c r="D51" s="309" t="s">
        <v>26</v>
      </c>
      <c r="E51" s="388"/>
      <c r="F51" s="379" t="s">
        <v>70</v>
      </c>
      <c r="G51" s="380"/>
      <c r="H51" s="381"/>
      <c r="I51" s="677" t="s">
        <v>350</v>
      </c>
      <c r="J51" s="678"/>
      <c r="K51" s="679"/>
      <c r="L51" s="605" t="s">
        <v>256</v>
      </c>
      <c r="M51" s="606"/>
      <c r="N51" s="606"/>
      <c r="O51" s="606"/>
      <c r="P51" s="606"/>
      <c r="Q51" s="607"/>
      <c r="S51" s="57"/>
      <c r="X51" s="62" t="s">
        <v>161</v>
      </c>
    </row>
    <row r="52" spans="1:33" ht="24.95" customHeight="1" thickBot="1">
      <c r="A52" s="674"/>
      <c r="B52" s="675"/>
      <c r="C52" s="676"/>
      <c r="D52" s="309" t="s">
        <v>119</v>
      </c>
      <c r="E52" s="388"/>
      <c r="F52" s="680"/>
      <c r="G52" s="681"/>
      <c r="H52" s="681"/>
      <c r="I52" s="681"/>
      <c r="J52" s="681"/>
      <c r="K52" s="681"/>
      <c r="L52" s="681"/>
      <c r="M52" s="681"/>
      <c r="N52" s="681"/>
      <c r="O52" s="681"/>
      <c r="P52" s="681"/>
      <c r="Q52" s="682"/>
      <c r="S52" s="57"/>
      <c r="X52" s="63"/>
    </row>
    <row r="53" spans="1:33" ht="15" customHeight="1" thickBot="1">
      <c r="A53" s="396" t="s">
        <v>249</v>
      </c>
      <c r="B53" s="397"/>
      <c r="C53" s="398"/>
      <c r="D53" s="309" t="s">
        <v>58</v>
      </c>
      <c r="E53" s="388"/>
      <c r="F53" s="665" t="s">
        <v>70</v>
      </c>
      <c r="G53" s="666"/>
      <c r="H53" s="667"/>
      <c r="I53" s="668" t="s">
        <v>351</v>
      </c>
      <c r="J53" s="669"/>
      <c r="K53" s="669"/>
      <c r="L53" s="669"/>
      <c r="M53" s="669"/>
      <c r="N53" s="669"/>
      <c r="O53" s="669"/>
      <c r="P53" s="669"/>
      <c r="Q53" s="670"/>
      <c r="S53" s="57"/>
      <c r="X53" s="79" t="s">
        <v>139</v>
      </c>
    </row>
    <row r="54" spans="1:33" ht="15" customHeight="1" thickBot="1">
      <c r="A54" s="92"/>
      <c r="B54" s="93"/>
      <c r="C54" s="92"/>
      <c r="D54" s="92"/>
      <c r="E54" s="57"/>
      <c r="F54" s="57"/>
      <c r="H54" s="57"/>
      <c r="I54" s="94"/>
      <c r="J54" s="94"/>
      <c r="K54" s="94"/>
      <c r="L54" s="94"/>
      <c r="M54" s="94"/>
      <c r="N54" s="94"/>
      <c r="O54" s="94"/>
      <c r="P54" s="94"/>
      <c r="Q54" s="94"/>
      <c r="X54" s="79" t="s">
        <v>106</v>
      </c>
    </row>
    <row r="55" spans="1:33" s="4" customFormat="1" ht="10.5" customHeight="1" thickBot="1">
      <c r="A55" s="64" t="s">
        <v>30</v>
      </c>
      <c r="B55" s="95"/>
      <c r="C55" s="62" t="s">
        <v>31</v>
      </c>
      <c r="D55" s="62"/>
      <c r="E55" s="62"/>
      <c r="F55" s="62"/>
      <c r="G55" s="66"/>
      <c r="H55" s="62"/>
      <c r="I55" s="62"/>
      <c r="J55" s="62"/>
      <c r="K55" s="62"/>
      <c r="L55" s="62"/>
      <c r="M55" s="62"/>
      <c r="N55" s="62"/>
      <c r="O55" s="62"/>
      <c r="P55" s="62"/>
      <c r="Q55" s="62"/>
      <c r="R55" s="8"/>
      <c r="S55" s="57"/>
      <c r="U55" s="5"/>
      <c r="V55" s="5"/>
      <c r="W55" s="62"/>
      <c r="X55" s="79"/>
      <c r="Y55" s="62"/>
      <c r="Z55" s="5"/>
      <c r="AA55" s="5"/>
      <c r="AB55" s="5"/>
      <c r="AC55" s="5"/>
      <c r="AD55" s="5"/>
      <c r="AE55" s="5"/>
      <c r="AF55" s="5"/>
      <c r="AG55" s="5"/>
    </row>
    <row r="56" spans="1:33" s="4" customFormat="1" ht="10.5" customHeight="1" thickBot="1">
      <c r="A56" s="64"/>
      <c r="B56" s="67"/>
      <c r="C56" s="62" t="s">
        <v>122</v>
      </c>
      <c r="D56" s="62"/>
      <c r="E56" s="62"/>
      <c r="F56" s="62"/>
      <c r="G56" s="66"/>
      <c r="H56" s="62"/>
      <c r="I56" s="62"/>
      <c r="J56" s="62"/>
      <c r="K56" s="62"/>
      <c r="L56" s="62"/>
      <c r="M56" s="62"/>
      <c r="N56" s="62"/>
      <c r="O56" s="62"/>
      <c r="P56" s="62"/>
      <c r="Q56" s="62"/>
      <c r="R56" s="8"/>
      <c r="S56" s="57"/>
      <c r="U56" s="5"/>
      <c r="V56" s="5"/>
      <c r="W56" s="62"/>
      <c r="Y56" s="62"/>
      <c r="Z56" s="5"/>
      <c r="AA56" s="5"/>
      <c r="AB56" s="5"/>
      <c r="AC56" s="5"/>
      <c r="AD56" s="5"/>
      <c r="AE56" s="5"/>
      <c r="AF56" s="5"/>
      <c r="AG56" s="5"/>
    </row>
    <row r="57" spans="1:33" s="4" customFormat="1" ht="10.5" customHeight="1">
      <c r="A57" s="64" t="s">
        <v>33</v>
      </c>
      <c r="B57" s="62" t="s">
        <v>34</v>
      </c>
      <c r="C57" s="62"/>
      <c r="D57" s="62"/>
      <c r="E57" s="62"/>
      <c r="F57" s="62"/>
      <c r="G57" s="62"/>
      <c r="H57" s="62"/>
      <c r="I57" s="62"/>
      <c r="J57" s="62"/>
      <c r="K57" s="62"/>
      <c r="L57" s="62"/>
      <c r="M57" s="62"/>
      <c r="N57" s="62"/>
      <c r="O57" s="62"/>
      <c r="P57" s="62"/>
      <c r="Q57" s="62"/>
      <c r="R57" s="8"/>
      <c r="U57" s="5"/>
      <c r="V57" s="5"/>
      <c r="W57" s="62"/>
      <c r="Y57" s="62"/>
      <c r="Z57" s="5"/>
      <c r="AA57" s="5"/>
      <c r="AB57" s="5"/>
      <c r="AC57" s="5"/>
      <c r="AD57" s="5"/>
      <c r="AE57" s="5"/>
      <c r="AF57" s="5"/>
      <c r="AG57" s="5"/>
    </row>
    <row r="58" spans="1:33" ht="10.5" customHeight="1">
      <c r="A58" s="64" t="s">
        <v>35</v>
      </c>
      <c r="B58" s="484" t="s">
        <v>367</v>
      </c>
      <c r="C58" s="484"/>
      <c r="D58" s="484"/>
      <c r="E58" s="484"/>
      <c r="F58" s="484"/>
      <c r="G58" s="484"/>
      <c r="H58" s="484"/>
      <c r="I58" s="484"/>
      <c r="J58" s="484"/>
      <c r="K58" s="484"/>
      <c r="L58" s="484"/>
      <c r="M58" s="484"/>
      <c r="N58" s="62"/>
      <c r="O58" s="62"/>
      <c r="P58" s="62"/>
      <c r="Q58" s="62"/>
      <c r="S58" s="57"/>
      <c r="X58" s="63" t="s">
        <v>258</v>
      </c>
    </row>
    <row r="59" spans="1:33" ht="10.5" customHeight="1">
      <c r="S59" s="57"/>
      <c r="X59" s="63" t="s">
        <v>262</v>
      </c>
    </row>
    <row r="60" spans="1:33" s="4" customFormat="1" ht="10.5" customHeight="1">
      <c r="A60" s="56"/>
      <c r="B60" s="56"/>
      <c r="C60" s="56"/>
      <c r="D60" s="56"/>
      <c r="E60" s="56"/>
      <c r="F60" s="56"/>
      <c r="G60" s="57"/>
      <c r="H60" s="56"/>
      <c r="I60" s="56"/>
      <c r="J60" s="56"/>
      <c r="K60" s="56"/>
      <c r="L60" s="56"/>
      <c r="M60" s="56"/>
      <c r="N60" s="56"/>
      <c r="O60" s="56"/>
      <c r="P60" s="56"/>
      <c r="Q60" s="56"/>
      <c r="R60" s="8"/>
      <c r="S60" s="57"/>
      <c r="U60" s="5"/>
      <c r="V60" s="62"/>
      <c r="W60" s="62"/>
      <c r="X60" s="63" t="s">
        <v>264</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266</v>
      </c>
    </row>
    <row r="62" spans="1:33" s="62" customFormat="1" ht="10.5" customHeight="1">
      <c r="A62" s="56"/>
      <c r="B62" s="56"/>
      <c r="C62" s="56"/>
      <c r="D62" s="56"/>
      <c r="E62" s="56"/>
      <c r="F62" s="56"/>
      <c r="G62" s="57"/>
      <c r="H62" s="56"/>
      <c r="I62" s="56"/>
      <c r="J62" s="56"/>
      <c r="K62" s="56"/>
      <c r="L62" s="56"/>
      <c r="M62" s="56"/>
      <c r="N62" s="56"/>
      <c r="O62" s="56"/>
      <c r="P62" s="56"/>
      <c r="Q62" s="56"/>
      <c r="X62" s="63" t="s">
        <v>353</v>
      </c>
    </row>
    <row r="63" spans="1:33" s="62" customFormat="1" ht="10.5" customHeight="1">
      <c r="A63" s="56"/>
      <c r="B63" s="56"/>
      <c r="C63" s="56"/>
      <c r="D63" s="56"/>
      <c r="E63" s="56"/>
      <c r="F63" s="56"/>
      <c r="G63" s="57"/>
      <c r="H63" s="56"/>
      <c r="I63" s="56"/>
      <c r="J63" s="56"/>
      <c r="K63" s="56"/>
      <c r="L63" s="56"/>
      <c r="M63" s="56"/>
      <c r="N63" s="56"/>
      <c r="O63" s="56"/>
      <c r="P63" s="56"/>
      <c r="Q63" s="56"/>
      <c r="X63" s="63" t="s">
        <v>379</v>
      </c>
    </row>
    <row r="64" spans="1:33" s="62" customFormat="1">
      <c r="A64" s="56"/>
      <c r="B64" s="56"/>
      <c r="C64" s="56"/>
      <c r="D64" s="56"/>
      <c r="E64" s="56"/>
      <c r="F64" s="56"/>
      <c r="G64" s="57"/>
      <c r="H64" s="56"/>
      <c r="I64" s="56"/>
      <c r="J64" s="56"/>
      <c r="K64" s="56"/>
      <c r="L64" s="56"/>
      <c r="M64" s="56"/>
      <c r="N64" s="56"/>
      <c r="O64" s="56"/>
      <c r="P64" s="56"/>
      <c r="Q64" s="56"/>
    </row>
    <row r="65" spans="7:24" ht="12" customHeight="1">
      <c r="X65" s="62" t="s">
        <v>108</v>
      </c>
    </row>
    <row r="66" spans="7:24" ht="12" customHeight="1">
      <c r="X66" s="62" t="s">
        <v>106</v>
      </c>
    </row>
    <row r="67" spans="7:24" ht="12" customHeight="1">
      <c r="X67" s="5"/>
    </row>
    <row r="68" spans="7:24" ht="12" customHeight="1"/>
    <row r="69" spans="7:24" ht="12" customHeight="1"/>
    <row r="70" spans="7:24" ht="12" customHeight="1"/>
    <row r="71" spans="7:24" ht="12" customHeight="1">
      <c r="G71" s="56"/>
    </row>
    <row r="72" spans="7:24" ht="12" customHeight="1">
      <c r="G72" s="56"/>
    </row>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20" spans="7:7">
      <c r="G120" s="56"/>
    </row>
    <row r="121" spans="7:7">
      <c r="G121" s="56"/>
    </row>
    <row r="122" spans="7:7">
      <c r="G122" s="56"/>
    </row>
    <row r="123" spans="7:7">
      <c r="G123" s="56"/>
    </row>
    <row r="124" spans="7:7">
      <c r="G124" s="56"/>
    </row>
    <row r="125" spans="7:7">
      <c r="G125" s="56"/>
    </row>
    <row r="126" spans="7:7">
      <c r="G126" s="56"/>
    </row>
    <row r="127" spans="7:7">
      <c r="G127" s="56"/>
    </row>
    <row r="129" spans="7:7">
      <c r="G129" s="56"/>
    </row>
    <row r="130" spans="7:7">
      <c r="G130" s="56"/>
    </row>
    <row r="135" spans="7:7">
      <c r="G135" s="56"/>
    </row>
    <row r="136" spans="7:7">
      <c r="G136" s="56"/>
    </row>
    <row r="137" spans="7:7">
      <c r="G137" s="56"/>
    </row>
    <row r="138" spans="7:7">
      <c r="G138" s="56"/>
    </row>
    <row r="139" spans="7:7">
      <c r="G139" s="56"/>
    </row>
    <row r="140" spans="7:7">
      <c r="G140" s="56"/>
    </row>
  </sheetData>
  <sheetProtection sheet="1" selectLockedCells="1"/>
  <dataConsolidate/>
  <mergeCells count="119">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D24:E24"/>
    <mergeCell ref="F24:Q24"/>
    <mergeCell ref="D25:E25"/>
    <mergeCell ref="F25:Q25"/>
    <mergeCell ref="A26:C30"/>
    <mergeCell ref="D26:E26"/>
    <mergeCell ref="F26:Q26"/>
    <mergeCell ref="D27:E28"/>
    <mergeCell ref="F27:G28"/>
    <mergeCell ref="H27:Q28"/>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F17:Q17"/>
    <mergeCell ref="D18:E18"/>
    <mergeCell ref="F8:Q8"/>
    <mergeCell ref="F9:Q9"/>
    <mergeCell ref="F10:Q10"/>
    <mergeCell ref="D11:D13"/>
    <mergeCell ref="F11:H11"/>
    <mergeCell ref="F12:G12"/>
    <mergeCell ref="H12:K12"/>
    <mergeCell ref="L12:Q12"/>
    <mergeCell ref="F13:G13"/>
    <mergeCell ref="H13:K13"/>
    <mergeCell ref="L13:Q13"/>
    <mergeCell ref="H2:I2"/>
    <mergeCell ref="J2:P2"/>
    <mergeCell ref="A3:Q3"/>
    <mergeCell ref="D4:D10"/>
    <mergeCell ref="F4:J4"/>
    <mergeCell ref="K4:Q4"/>
    <mergeCell ref="F5:Q5"/>
    <mergeCell ref="F6:Q6"/>
    <mergeCell ref="F7:Q7"/>
    <mergeCell ref="A4:C13"/>
  </mergeCells>
  <phoneticPr fontId="3"/>
  <dataValidations count="23">
    <dataValidation allowBlank="1" showInputMessage="1" showErrorMessage="1" promptTitle="記入例" prompt="_x000a_　・○○区管内緊急_x000a_　 工事指定業者_x000a_　・下水道緊急修繕_x000a_   業者" sqref="F16:Q16 F18:Q18" xr:uid="{00000000-0002-0000-0300-000000000000}"/>
    <dataValidation allowBlank="1" showErrorMessage="1" sqref="F15:Q15 F49:H49" xr:uid="{00000000-0002-0000-0300-000001000000}"/>
    <dataValidation allowBlank="1" showInputMessage="1" showErrorMessage="1" prompt="入力は_x000a_西暦/月/日" sqref="L49:Q49 N46:Q47" xr:uid="{00000000-0002-0000-0300-000002000000}"/>
    <dataValidation type="list" errorStyle="warning" allowBlank="1" showInputMessage="1" showErrorMessage="1" sqref="L12:Q13" xr:uid="{00000000-0002-0000-0300-000003000000}">
      <formula1>$V$12:$V$14</formula1>
    </dataValidation>
    <dataValidation type="list" errorStyle="warning" allowBlank="1" showInputMessage="1" showErrorMessage="1" sqref="F14:Q14"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6:H36" xr:uid="{00000000-0002-0000-0300-000006000000}">
      <formula1>$U$38:$U$40</formula1>
    </dataValidation>
    <dataValidation type="list" errorStyle="warning" allowBlank="1" showInputMessage="1" showErrorMessage="1" sqref="F11:H11" xr:uid="{00000000-0002-0000-0300-000007000000}">
      <formula1>$U$12:$U$14</formula1>
    </dataValidation>
    <dataValidation type="list" errorStyle="warning" allowBlank="1" showInputMessage="1" showErrorMessage="1" sqref="F19:Q19" xr:uid="{00000000-0002-0000-0300-000009000000}">
      <formula1>$U$27:$U$29</formula1>
    </dataValidation>
    <dataValidation type="list" errorStyle="warning" allowBlank="1" showInputMessage="1" showErrorMessage="1" sqref="F23:H23 F20:H20 F37:G40 F27:G30" xr:uid="{00000000-0002-0000-0300-00000A000000}">
      <formula1>$W$12:$W$13</formula1>
    </dataValidation>
    <dataValidation type="list" errorStyle="warning" allowBlank="1" showInputMessage="1" showErrorMessage="1" sqref="G47" xr:uid="{00000000-0002-0000-0300-00000B000000}">
      <formula1>$X$43:$X$44</formula1>
    </dataValidation>
    <dataValidation type="list" errorStyle="warning" allowBlank="1" showInputMessage="1" showErrorMessage="1" sqref="G46:J46" xr:uid="{00000000-0002-0000-0300-00000C000000}">
      <formula1>$X$42</formula1>
    </dataValidation>
    <dataValidation type="list" errorStyle="warning" allowBlank="1" showErrorMessage="1" sqref="F45" xr:uid="{00000000-0002-0000-0300-00000D000000}">
      <formula1>$X$38:$X$40</formula1>
    </dataValidation>
    <dataValidation type="list" errorStyle="warning" allowBlank="1" showInputMessage="1" showErrorMessage="1" sqref="F48:H48" xr:uid="{00000000-0002-0000-0300-00000E000000}">
      <formula1>$X$46:$X$48</formula1>
    </dataValidation>
    <dataValidation type="list" errorStyle="warning" allowBlank="1" showInputMessage="1" showErrorMessage="1" sqref="F51:H51" xr:uid="{00000000-0002-0000-0300-00000F000000}">
      <formula1>$X$53:$X$54</formula1>
    </dataValidation>
    <dataValidation type="list" errorStyle="warning" allowBlank="1" showInputMessage="1" showErrorMessage="1" sqref="F50:H50" xr:uid="{00000000-0002-0000-0300-000010000000}">
      <formula1>$X$50:$X$51</formula1>
    </dataValidation>
    <dataValidation type="list" errorStyle="warning" allowBlank="1" showInputMessage="1" showErrorMessage="1" sqref="F41:H41" xr:uid="{00000000-0002-0000-0300-000011000000}">
      <formula1>$U$42:$U$43</formula1>
    </dataValidation>
    <dataValidation type="list" errorStyle="warning" allowBlank="1" showInputMessage="1" showErrorMessage="1" sqref="F42:J42" xr:uid="{00000000-0002-0000-0300-000012000000}">
      <formula1>$U$45:$U$48</formula1>
    </dataValidation>
    <dataValidation type="list" errorStyle="warning" allowBlank="1" showInputMessage="1" showErrorMessage="1" sqref="F31:Q31 F26:Q26" xr:uid="{00000000-0002-0000-0300-000013000000}">
      <formula1>$X$27:$X$29</formula1>
    </dataValidation>
    <dataValidation type="list" errorStyle="warning" allowBlank="1" showInputMessage="1" showErrorMessage="1" sqref="F32:G35" xr:uid="{00000000-0002-0000-0300-000014000000}">
      <formula1>$X$12:$X$21</formula1>
    </dataValidation>
    <dataValidation type="list" allowBlank="1" showInputMessage="1" showErrorMessage="1" sqref="F12:G13" xr:uid="{00000000-0002-0000-0300-000015000000}">
      <formula1>$X$12:$X$21</formula1>
    </dataValidation>
    <dataValidation type="list" errorStyle="warning" allowBlank="1" showInputMessage="1" showErrorMessage="1" sqref="F53:H53" xr:uid="{00000000-0002-0000-0300-000016000000}">
      <formula1>$X$65:$X$66</formula1>
    </dataValidation>
    <dataValidation type="list" errorStyle="warning" allowBlank="1" showInputMessage="1" showErrorMessage="1" sqref="L51:Q51"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36" sqref="K36:N3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377</v>
      </c>
    </row>
    <row r="2" spans="1:25" s="68" customFormat="1" ht="12.75" thickBot="1">
      <c r="H2" s="683" t="s">
        <v>0</v>
      </c>
      <c r="I2" s="440"/>
      <c r="J2" s="684">
        <f>'様式-1-Ⅰ（プラント）'!H2</f>
        <v>25080802</v>
      </c>
      <c r="K2" s="685"/>
      <c r="L2" s="685"/>
      <c r="M2" s="68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3" t="s">
        <v>57</v>
      </c>
      <c r="B4" s="403"/>
      <c r="C4" s="403"/>
      <c r="D4" s="403"/>
      <c r="E4" s="403"/>
      <c r="F4" s="403"/>
      <c r="G4" s="403"/>
      <c r="H4" s="403"/>
      <c r="I4" s="403"/>
      <c r="J4" s="403"/>
      <c r="K4" s="403"/>
      <c r="L4" s="403"/>
      <c r="M4" s="403"/>
      <c r="N4" s="403"/>
    </row>
    <row r="5" spans="1:25" s="85" customFormat="1" ht="18" customHeight="1" thickBot="1">
      <c r="A5" s="84" t="s">
        <v>1</v>
      </c>
      <c r="B5" s="687" t="str">
        <f>'様式-1-Ⅰ（プラント）'!B7</f>
        <v>地下鉄南北線長町南配電室外１箇所高圧変成設備更新工事</v>
      </c>
      <c r="C5" s="688"/>
      <c r="D5" s="688"/>
      <c r="E5" s="688"/>
      <c r="F5" s="688"/>
      <c r="G5" s="688"/>
      <c r="H5" s="688"/>
      <c r="I5" s="688"/>
      <c r="J5" s="688"/>
      <c r="K5" s="688"/>
      <c r="L5" s="688"/>
      <c r="M5" s="688"/>
      <c r="N5" s="689"/>
    </row>
    <row r="6" spans="1:25" ht="12.75" customHeight="1"/>
    <row r="7" spans="1:25" ht="12.75" customHeight="1" thickBot="1"/>
    <row r="8" spans="1:25" ht="14.25" thickBot="1">
      <c r="A8" s="690">
        <v>1</v>
      </c>
      <c r="B8" s="692" t="s">
        <v>223</v>
      </c>
      <c r="C8" s="693"/>
      <c r="D8" s="693"/>
      <c r="E8" s="693"/>
      <c r="F8" s="693"/>
      <c r="G8" s="693"/>
      <c r="H8" s="694"/>
      <c r="I8" s="695" t="s">
        <v>46</v>
      </c>
      <c r="J8" s="696"/>
      <c r="K8" s="699"/>
      <c r="L8" s="700"/>
      <c r="M8" s="700"/>
      <c r="N8" s="701"/>
    </row>
    <row r="9" spans="1:25" ht="21.75" customHeight="1" thickBot="1">
      <c r="A9" s="690"/>
      <c r="B9" s="634" t="s">
        <v>229</v>
      </c>
      <c r="C9" s="457"/>
      <c r="D9" s="457"/>
      <c r="E9" s="457"/>
      <c r="F9" s="457"/>
      <c r="G9" s="457"/>
      <c r="H9" s="458"/>
      <c r="I9" s="697"/>
      <c r="J9" s="698"/>
      <c r="K9" s="702"/>
      <c r="L9" s="703"/>
      <c r="M9" s="703"/>
      <c r="N9" s="704"/>
    </row>
    <row r="10" spans="1:25" ht="18" customHeight="1" thickBot="1">
      <c r="A10" s="691"/>
      <c r="B10" s="705" t="s">
        <v>50</v>
      </c>
      <c r="C10" s="706"/>
      <c r="D10" s="634"/>
      <c r="E10" s="457"/>
      <c r="F10" s="457"/>
      <c r="G10" s="457"/>
      <c r="H10" s="458"/>
      <c r="I10" s="711" t="s">
        <v>47</v>
      </c>
      <c r="J10" s="707"/>
      <c r="K10" s="712"/>
      <c r="L10" s="713"/>
      <c r="M10" s="713"/>
      <c r="N10" s="714"/>
    </row>
    <row r="11" spans="1:25" ht="18" customHeight="1" thickBot="1">
      <c r="A11" s="691"/>
      <c r="B11" s="690" t="s">
        <v>123</v>
      </c>
      <c r="C11" s="707"/>
      <c r="D11" s="634"/>
      <c r="E11" s="457"/>
      <c r="F11" s="457"/>
      <c r="G11" s="457"/>
      <c r="H11" s="458"/>
      <c r="I11" s="711" t="s">
        <v>64</v>
      </c>
      <c r="J11" s="707"/>
      <c r="K11" s="715"/>
      <c r="L11" s="716"/>
      <c r="M11" s="716"/>
      <c r="N11" s="717"/>
    </row>
    <row r="12" spans="1:25" ht="18" customHeight="1" thickBot="1">
      <c r="A12" s="691"/>
      <c r="B12" s="690" t="s">
        <v>51</v>
      </c>
      <c r="C12" s="707"/>
      <c r="D12" s="634"/>
      <c r="E12" s="457"/>
      <c r="F12" s="457"/>
      <c r="G12" s="457"/>
      <c r="H12" s="458"/>
      <c r="I12" s="708" t="s">
        <v>53</v>
      </c>
      <c r="J12" s="709"/>
      <c r="K12" s="634"/>
      <c r="L12" s="457"/>
      <c r="M12" s="457"/>
      <c r="N12" s="458"/>
    </row>
    <row r="13" spans="1:25" ht="18" customHeight="1" thickBot="1">
      <c r="A13" s="691"/>
      <c r="B13" s="690" t="s">
        <v>52</v>
      </c>
      <c r="C13" s="707"/>
      <c r="D13" s="634" t="s">
        <v>162</v>
      </c>
      <c r="E13" s="457"/>
      <c r="F13" s="457"/>
      <c r="G13" s="457"/>
      <c r="H13" s="710" t="s">
        <v>62</v>
      </c>
      <c r="I13" s="710"/>
      <c r="J13" s="457" t="s">
        <v>162</v>
      </c>
      <c r="K13" s="457"/>
      <c r="L13" s="457"/>
      <c r="M13" s="457"/>
      <c r="N13" s="458"/>
    </row>
    <row r="14" spans="1:25" ht="14.25" thickBot="1">
      <c r="A14" s="690">
        <v>2</v>
      </c>
      <c r="B14" s="724" t="s">
        <v>223</v>
      </c>
      <c r="C14" s="725"/>
      <c r="D14" s="725"/>
      <c r="E14" s="725"/>
      <c r="F14" s="725"/>
      <c r="G14" s="725"/>
      <c r="H14" s="726"/>
      <c r="I14" s="727" t="s">
        <v>46</v>
      </c>
      <c r="J14" s="728"/>
      <c r="K14" s="699"/>
      <c r="L14" s="700"/>
      <c r="M14" s="700"/>
      <c r="N14" s="701"/>
    </row>
    <row r="15" spans="1:25" ht="21.75" customHeight="1" thickBot="1">
      <c r="A15" s="690"/>
      <c r="B15" s="634" t="s">
        <v>229</v>
      </c>
      <c r="C15" s="457"/>
      <c r="D15" s="457"/>
      <c r="E15" s="457"/>
      <c r="F15" s="457"/>
      <c r="G15" s="457"/>
      <c r="H15" s="458"/>
      <c r="I15" s="697"/>
      <c r="J15" s="698"/>
      <c r="K15" s="702"/>
      <c r="L15" s="703"/>
      <c r="M15" s="703"/>
      <c r="N15" s="704"/>
    </row>
    <row r="16" spans="1:25" ht="18" customHeight="1" thickBot="1">
      <c r="A16" s="691"/>
      <c r="B16" s="705" t="s">
        <v>50</v>
      </c>
      <c r="C16" s="706"/>
      <c r="D16" s="634"/>
      <c r="E16" s="457"/>
      <c r="F16" s="457"/>
      <c r="G16" s="457"/>
      <c r="H16" s="458"/>
      <c r="I16" s="711" t="s">
        <v>47</v>
      </c>
      <c r="J16" s="707"/>
      <c r="K16" s="712"/>
      <c r="L16" s="713"/>
      <c r="M16" s="713"/>
      <c r="N16" s="714"/>
    </row>
    <row r="17" spans="1:14" ht="18" customHeight="1" thickBot="1">
      <c r="A17" s="691"/>
      <c r="B17" s="690" t="s">
        <v>123</v>
      </c>
      <c r="C17" s="707"/>
      <c r="D17" s="634"/>
      <c r="E17" s="457"/>
      <c r="F17" s="457"/>
      <c r="G17" s="457"/>
      <c r="H17" s="458"/>
      <c r="I17" s="711" t="s">
        <v>64</v>
      </c>
      <c r="J17" s="707"/>
      <c r="K17" s="715"/>
      <c r="L17" s="716"/>
      <c r="M17" s="716"/>
      <c r="N17" s="717"/>
    </row>
    <row r="18" spans="1:14" ht="18" customHeight="1" thickBot="1">
      <c r="A18" s="691"/>
      <c r="B18" s="690" t="s">
        <v>51</v>
      </c>
      <c r="C18" s="718"/>
      <c r="D18" s="719"/>
      <c r="E18" s="720"/>
      <c r="F18" s="720"/>
      <c r="G18" s="720"/>
      <c r="H18" s="721"/>
      <c r="I18" s="722" t="s">
        <v>53</v>
      </c>
      <c r="J18" s="723"/>
      <c r="K18" s="634"/>
      <c r="L18" s="457"/>
      <c r="M18" s="457"/>
      <c r="N18" s="458"/>
    </row>
    <row r="19" spans="1:14" ht="18" customHeight="1" thickBot="1">
      <c r="A19" s="691"/>
      <c r="B19" s="690" t="s">
        <v>52</v>
      </c>
      <c r="C19" s="718"/>
      <c r="D19" s="729" t="s">
        <v>162</v>
      </c>
      <c r="E19" s="730"/>
      <c r="F19" s="730"/>
      <c r="G19" s="731"/>
      <c r="H19" s="732" t="s">
        <v>62</v>
      </c>
      <c r="I19" s="733"/>
      <c r="J19" s="734" t="s">
        <v>162</v>
      </c>
      <c r="K19" s="730"/>
      <c r="L19" s="730"/>
      <c r="M19" s="730"/>
      <c r="N19" s="735"/>
    </row>
    <row r="20" spans="1:14" ht="14.25" thickBot="1">
      <c r="A20" s="690">
        <v>3</v>
      </c>
      <c r="B20" s="692" t="s">
        <v>223</v>
      </c>
      <c r="C20" s="693"/>
      <c r="D20" s="693"/>
      <c r="E20" s="693"/>
      <c r="F20" s="693"/>
      <c r="G20" s="693"/>
      <c r="H20" s="694"/>
      <c r="I20" s="736" t="s">
        <v>46</v>
      </c>
      <c r="J20" s="690"/>
      <c r="K20" s="737"/>
      <c r="L20" s="738"/>
      <c r="M20" s="738"/>
      <c r="N20" s="739"/>
    </row>
    <row r="21" spans="1:14" ht="21.75" customHeight="1" thickBot="1">
      <c r="A21" s="690"/>
      <c r="B21" s="702" t="s">
        <v>229</v>
      </c>
      <c r="C21" s="703"/>
      <c r="D21" s="703"/>
      <c r="E21" s="703"/>
      <c r="F21" s="703"/>
      <c r="G21" s="703"/>
      <c r="H21" s="704"/>
      <c r="I21" s="736"/>
      <c r="J21" s="690"/>
      <c r="K21" s="740"/>
      <c r="L21" s="741"/>
      <c r="M21" s="741"/>
      <c r="N21" s="742"/>
    </row>
    <row r="22" spans="1:14" ht="18" customHeight="1" thickBot="1">
      <c r="A22" s="691"/>
      <c r="B22" s="743" t="s">
        <v>50</v>
      </c>
      <c r="C22" s="697"/>
      <c r="D22" s="729"/>
      <c r="E22" s="730"/>
      <c r="F22" s="730"/>
      <c r="G22" s="730"/>
      <c r="H22" s="735"/>
      <c r="I22" s="736" t="s">
        <v>47</v>
      </c>
      <c r="J22" s="690"/>
      <c r="K22" s="744"/>
      <c r="L22" s="745"/>
      <c r="M22" s="745"/>
      <c r="N22" s="746"/>
    </row>
    <row r="23" spans="1:14" ht="18" customHeight="1" thickBot="1">
      <c r="A23" s="691"/>
      <c r="B23" s="690" t="s">
        <v>123</v>
      </c>
      <c r="C23" s="718"/>
      <c r="D23" s="729"/>
      <c r="E23" s="730"/>
      <c r="F23" s="730"/>
      <c r="G23" s="730"/>
      <c r="H23" s="735"/>
      <c r="I23" s="711" t="s">
        <v>64</v>
      </c>
      <c r="J23" s="707"/>
      <c r="K23" s="747"/>
      <c r="L23" s="748"/>
      <c r="M23" s="748"/>
      <c r="N23" s="749"/>
    </row>
    <row r="24" spans="1:14" ht="18" customHeight="1" thickBot="1">
      <c r="A24" s="691"/>
      <c r="B24" s="690" t="s">
        <v>51</v>
      </c>
      <c r="C24" s="718"/>
      <c r="D24" s="719"/>
      <c r="E24" s="720"/>
      <c r="F24" s="720"/>
      <c r="G24" s="720"/>
      <c r="H24" s="721"/>
      <c r="I24" s="722" t="s">
        <v>53</v>
      </c>
      <c r="J24" s="723"/>
      <c r="K24" s="634"/>
      <c r="L24" s="457"/>
      <c r="M24" s="457"/>
      <c r="N24" s="458"/>
    </row>
    <row r="25" spans="1:14" ht="18" customHeight="1" thickBot="1">
      <c r="A25" s="691"/>
      <c r="B25" s="690" t="s">
        <v>52</v>
      </c>
      <c r="C25" s="718"/>
      <c r="D25" s="729" t="s">
        <v>162</v>
      </c>
      <c r="E25" s="730"/>
      <c r="F25" s="730"/>
      <c r="G25" s="731"/>
      <c r="H25" s="732" t="s">
        <v>62</v>
      </c>
      <c r="I25" s="733"/>
      <c r="J25" s="734" t="s">
        <v>162</v>
      </c>
      <c r="K25" s="730"/>
      <c r="L25" s="730"/>
      <c r="M25" s="730"/>
      <c r="N25" s="735"/>
    </row>
    <row r="26" spans="1:14" ht="14.25" thickBot="1">
      <c r="A26" s="690">
        <v>4</v>
      </c>
      <c r="B26" s="692" t="s">
        <v>223</v>
      </c>
      <c r="C26" s="693"/>
      <c r="D26" s="693"/>
      <c r="E26" s="693"/>
      <c r="F26" s="693"/>
      <c r="G26" s="693"/>
      <c r="H26" s="694"/>
      <c r="I26" s="736" t="s">
        <v>46</v>
      </c>
      <c r="J26" s="690"/>
      <c r="K26" s="737"/>
      <c r="L26" s="738"/>
      <c r="M26" s="738"/>
      <c r="N26" s="739"/>
    </row>
    <row r="27" spans="1:14" ht="21.75" customHeight="1" thickBot="1">
      <c r="A27" s="690"/>
      <c r="B27" s="702" t="s">
        <v>229</v>
      </c>
      <c r="C27" s="703"/>
      <c r="D27" s="703"/>
      <c r="E27" s="703"/>
      <c r="F27" s="703"/>
      <c r="G27" s="703"/>
      <c r="H27" s="704"/>
      <c r="I27" s="736"/>
      <c r="J27" s="690"/>
      <c r="K27" s="740"/>
      <c r="L27" s="741"/>
      <c r="M27" s="741"/>
      <c r="N27" s="742"/>
    </row>
    <row r="28" spans="1:14" ht="18" customHeight="1" thickBot="1">
      <c r="A28" s="691"/>
      <c r="B28" s="743" t="s">
        <v>50</v>
      </c>
      <c r="C28" s="697"/>
      <c r="D28" s="729"/>
      <c r="E28" s="730"/>
      <c r="F28" s="730"/>
      <c r="G28" s="730"/>
      <c r="H28" s="735"/>
      <c r="I28" s="736" t="s">
        <v>47</v>
      </c>
      <c r="J28" s="690"/>
      <c r="K28" s="744"/>
      <c r="L28" s="745"/>
      <c r="M28" s="745"/>
      <c r="N28" s="746"/>
    </row>
    <row r="29" spans="1:14" ht="18" customHeight="1" thickBot="1">
      <c r="A29" s="691"/>
      <c r="B29" s="690" t="s">
        <v>123</v>
      </c>
      <c r="C29" s="718"/>
      <c r="D29" s="729"/>
      <c r="E29" s="730"/>
      <c r="F29" s="730"/>
      <c r="G29" s="730"/>
      <c r="H29" s="735"/>
      <c r="I29" s="711" t="s">
        <v>64</v>
      </c>
      <c r="J29" s="707"/>
      <c r="K29" s="747"/>
      <c r="L29" s="748"/>
      <c r="M29" s="748"/>
      <c r="N29" s="749"/>
    </row>
    <row r="30" spans="1:14" ht="18" customHeight="1" thickBot="1">
      <c r="A30" s="691"/>
      <c r="B30" s="690" t="s">
        <v>51</v>
      </c>
      <c r="C30" s="718"/>
      <c r="D30" s="719"/>
      <c r="E30" s="720"/>
      <c r="F30" s="720"/>
      <c r="G30" s="720"/>
      <c r="H30" s="721"/>
      <c r="I30" s="722" t="s">
        <v>53</v>
      </c>
      <c r="J30" s="723"/>
      <c r="K30" s="634"/>
      <c r="L30" s="457"/>
      <c r="M30" s="457"/>
      <c r="N30" s="458"/>
    </row>
    <row r="31" spans="1:14" ht="18" customHeight="1" thickBot="1">
      <c r="A31" s="691"/>
      <c r="B31" s="690" t="s">
        <v>52</v>
      </c>
      <c r="C31" s="718"/>
      <c r="D31" s="729" t="s">
        <v>162</v>
      </c>
      <c r="E31" s="730"/>
      <c r="F31" s="730"/>
      <c r="G31" s="731"/>
      <c r="H31" s="732" t="s">
        <v>62</v>
      </c>
      <c r="I31" s="733"/>
      <c r="J31" s="734" t="s">
        <v>162</v>
      </c>
      <c r="K31" s="730"/>
      <c r="L31" s="730"/>
      <c r="M31" s="730"/>
      <c r="N31" s="735"/>
    </row>
    <row r="32" spans="1:14" ht="14.25" thickBot="1">
      <c r="A32" s="690">
        <v>5</v>
      </c>
      <c r="B32" s="692" t="s">
        <v>223</v>
      </c>
      <c r="C32" s="693"/>
      <c r="D32" s="693"/>
      <c r="E32" s="693"/>
      <c r="F32" s="693"/>
      <c r="G32" s="693"/>
      <c r="H32" s="694"/>
      <c r="I32" s="736" t="s">
        <v>46</v>
      </c>
      <c r="J32" s="690"/>
      <c r="K32" s="737"/>
      <c r="L32" s="738"/>
      <c r="M32" s="738"/>
      <c r="N32" s="739"/>
    </row>
    <row r="33" spans="1:14" ht="21.75" customHeight="1" thickBot="1">
      <c r="A33" s="690"/>
      <c r="B33" s="702" t="s">
        <v>229</v>
      </c>
      <c r="C33" s="703"/>
      <c r="D33" s="703"/>
      <c r="E33" s="703"/>
      <c r="F33" s="703"/>
      <c r="G33" s="703"/>
      <c r="H33" s="704"/>
      <c r="I33" s="736"/>
      <c r="J33" s="690"/>
      <c r="K33" s="740"/>
      <c r="L33" s="741"/>
      <c r="M33" s="741"/>
      <c r="N33" s="742"/>
    </row>
    <row r="34" spans="1:14" ht="18" customHeight="1" thickBot="1">
      <c r="A34" s="691"/>
      <c r="B34" s="743" t="s">
        <v>50</v>
      </c>
      <c r="C34" s="697"/>
      <c r="D34" s="729"/>
      <c r="E34" s="730"/>
      <c r="F34" s="730"/>
      <c r="G34" s="730"/>
      <c r="H34" s="735"/>
      <c r="I34" s="736" t="s">
        <v>47</v>
      </c>
      <c r="J34" s="690"/>
      <c r="K34" s="744"/>
      <c r="L34" s="745"/>
      <c r="M34" s="745"/>
      <c r="N34" s="746"/>
    </row>
    <row r="35" spans="1:14" ht="18" customHeight="1" thickBot="1">
      <c r="A35" s="691"/>
      <c r="B35" s="690" t="s">
        <v>123</v>
      </c>
      <c r="C35" s="718"/>
      <c r="D35" s="729"/>
      <c r="E35" s="730"/>
      <c r="F35" s="730"/>
      <c r="G35" s="730"/>
      <c r="H35" s="735"/>
      <c r="I35" s="711" t="s">
        <v>64</v>
      </c>
      <c r="J35" s="707"/>
      <c r="K35" s="747"/>
      <c r="L35" s="748"/>
      <c r="M35" s="748"/>
      <c r="N35" s="749"/>
    </row>
    <row r="36" spans="1:14" ht="18" customHeight="1" thickBot="1">
      <c r="A36" s="691"/>
      <c r="B36" s="690" t="s">
        <v>51</v>
      </c>
      <c r="C36" s="718"/>
      <c r="D36" s="719"/>
      <c r="E36" s="720"/>
      <c r="F36" s="720"/>
      <c r="G36" s="720"/>
      <c r="H36" s="721"/>
      <c r="I36" s="722" t="s">
        <v>53</v>
      </c>
      <c r="J36" s="723"/>
      <c r="K36" s="634"/>
      <c r="L36" s="457"/>
      <c r="M36" s="457"/>
      <c r="N36" s="458"/>
    </row>
    <row r="37" spans="1:14" ht="18" customHeight="1" thickBot="1">
      <c r="A37" s="691"/>
      <c r="B37" s="690" t="s">
        <v>52</v>
      </c>
      <c r="C37" s="718"/>
      <c r="D37" s="729" t="s">
        <v>162</v>
      </c>
      <c r="E37" s="730"/>
      <c r="F37" s="730"/>
      <c r="G37" s="731"/>
      <c r="H37" s="732" t="s">
        <v>62</v>
      </c>
      <c r="I37" s="733"/>
      <c r="J37" s="734" t="s">
        <v>162</v>
      </c>
      <c r="K37" s="730"/>
      <c r="L37" s="730"/>
      <c r="M37" s="730"/>
      <c r="N37" s="735"/>
    </row>
    <row r="38" spans="1:14" ht="8.25" customHeight="1">
      <c r="A38" s="142"/>
      <c r="B38" s="142"/>
      <c r="C38" s="142"/>
      <c r="D38" s="152"/>
      <c r="E38" s="152"/>
      <c r="F38" s="152"/>
      <c r="G38" s="152"/>
      <c r="H38" s="152"/>
      <c r="I38" s="152"/>
      <c r="J38" s="152"/>
      <c r="K38" s="152"/>
      <c r="L38" s="152"/>
      <c r="M38" s="142"/>
      <c r="N38" s="142"/>
    </row>
    <row r="39" spans="1:14" s="83" customFormat="1" ht="18" customHeight="1">
      <c r="A39" s="691" t="s">
        <v>63</v>
      </c>
      <c r="B39" s="691"/>
      <c r="C39" s="691"/>
      <c r="D39" s="750" t="s">
        <v>230</v>
      </c>
      <c r="E39" s="750"/>
      <c r="F39" s="750"/>
      <c r="G39" s="750"/>
      <c r="H39" s="750"/>
      <c r="I39" s="750"/>
      <c r="J39" s="750"/>
      <c r="K39" s="750"/>
      <c r="L39" s="751" t="s">
        <v>175</v>
      </c>
      <c r="M39" s="752"/>
      <c r="N39" s="75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山本　龍弥</cp:lastModifiedBy>
  <cp:lastPrinted>2020-03-10T07:14:56Z</cp:lastPrinted>
  <dcterms:created xsi:type="dcterms:W3CDTF">2010-05-27T06:44:32Z</dcterms:created>
  <dcterms:modified xsi:type="dcterms:W3CDTF">2025-08-19T07:38:17Z</dcterms:modified>
</cp:coreProperties>
</file>