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6回_落札者決定基準（7月10日持込案件）\04_結果報告\結果報告\②実沢整備工場塗装・板金ブース新築設備工事（財務課）\"/>
    </mc:Choice>
  </mc:AlternateContent>
  <xr:revisionPtr revIDLastSave="0" documentId="13_ncr:1_{78F86B5A-A38E-4F6F-A72E-173D021735A4}" xr6:coauthVersionLast="47" xr6:coauthVersionMax="47" xr10:uidLastSave="{00000000-0000-0000-0000-000000000000}"/>
  <bookViews>
    <workbookView xWindow="-120" yWindow="-120" windowWidth="29040" windowHeight="15990" tabRatio="907" xr2:uid="{00000000-000D-0000-FFFF-FFFF00000000}"/>
  </bookViews>
  <sheets>
    <sheet name="様式-1-Ⅰ（建築設備）" sheetId="48" r:id="rId1"/>
    <sheet name="様式-2-Ⅰ（土木以外）" sheetId="55" r:id="rId2"/>
    <sheet name="様式-3-Ⅰ（土木以外）" sheetId="56" r:id="rId3"/>
    <sheet name="様式-4-Ⅰ（建築，建築設備）" sheetId="57"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B5" i="52" l="1"/>
  <c r="F2" i="54"/>
  <c r="F2" i="53"/>
  <c r="J2" i="52"/>
  <c r="J2" i="57"/>
  <c r="G2" i="56"/>
  <c r="K3" i="55"/>
  <c r="J14" i="48"/>
  <c r="K39" i="54" l="1"/>
  <c r="K39" i="53"/>
  <c r="J30" i="48" l="1"/>
  <c r="J18" i="48"/>
  <c r="K18" i="48" s="1"/>
  <c r="E38" i="48"/>
  <c r="J32" i="48"/>
  <c r="K32" i="48" s="1"/>
  <c r="J31" i="48"/>
  <c r="K31" i="48" s="1"/>
  <c r="K30" i="48"/>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<sst xmlns="http://schemas.openxmlformats.org/spreadsheetml/2006/main" count="833" uniqueCount="472">
  <si>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</si>
  <si>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</si>
  <si>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</si>
  <si>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</si>
  <si>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</si>
  <si>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</si>
  <si>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</si>
  <si>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</si>
  <si>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</si>
  <si>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</si>
  <si>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</si>
  <si>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</si>
  <si>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</si>
  <si>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</si>
  <si>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</si>
  <si>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</si>
  <si>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</si>
  <si>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</si>
  <si>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</si>
  <si>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</si>
  <si>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</si>
  <si>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</si>
  <si>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</si>
  <si>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</si>
  <si>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</si>
  <si>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</si>
  <si>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</si>
  <si>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</si>
  <si>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</si>
  <si>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</si>
  <si>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</si>
  <si>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</si>
  <si>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</si>
  <si>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</si>
  <si>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</si>
  <si>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</si>
  <si>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</si>
  <si>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</si>
  <si>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</si>
  <si>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</si>
  <si>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</si>
  <si>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</si>
  <si>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</si>
  <si>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</si>
  <si>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</si>
  <si>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</si>
  <si>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</si>
  <si>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</si>
  <si>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</si>
  <si>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</si>
  <si>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</si>
  <si>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</si>
  <si>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</si>
  <si>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</si>
  <si>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</si>
  <si>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</si>
  <si>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</si>
  <si>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</si>
  <si>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</si>
  <si>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</si>
  <si>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</si>
  <si>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</si>
  <si>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</si>
  <si>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</si>
  <si>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</si>
  <si>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</si>
  <si>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</si>
  <si>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</si>
  <si>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</si>
  <si>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</si>
  <si>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</si>
  <si>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</si>
  <si>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</si>
  <si>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</si>
  <si>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</si>
  <si>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</si>
  <si>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</si>
  <si>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</si>
  <si>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</si>
  <si>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</si>
  <si>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</si>
  <si>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</si>
  <si>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</si>
  <si>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</si>
  <si>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</si>
  <si>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</si>
  <si>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</si>
  <si>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</si>
  <si>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</si>
  <si>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</si>
  <si>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</si>
  <si>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</si>
  <si>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</si>
  <si>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</si>
  <si>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</si>
  <si>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</si>
  <si>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</si>
  <si>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</si>
  <si>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</si>
  <si>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</si>
  <si>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</si>
  <si>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</si>
  <si>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</si>
  <si>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</si>
  <si>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</si>
  <si>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</si>
  <si>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</si>
  <si>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</si>
  <si>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</si>
  <si>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</si>
  <si>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</si>
  <si>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</si>
  <si>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</si>
  <si>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</si>
  <si>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</si>
  <si>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</si>
  <si>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</si>
  <si>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</si>
  <si>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</si>
  <si>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</si>
  <si>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</si>
  <si>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</si>
  <si>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</si>
  <si>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</si>
  <si>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</si>
  <si>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</si>
  <si>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</si>
  <si>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</si>
  <si>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</si>
  <si>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</si>
  <si>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</si>
  <si>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</si>
  <si>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</si>
  <si>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</si>
  <si>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</si>
  <si>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</si>
  <si>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</si>
  <si>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</si>
  <si>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</si>
  <si>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</si>
  <si>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</si>
  <si>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</si>
  <si>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</si>
  <si>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</si>
  <si>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</si>
  <si>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</si>
  <si>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</si>
  <si>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</si>
  <si>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</si>
  <si>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</si>
  <si>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</si>
  <si>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</si>
  <si>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</si>
  <si>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</si>
  <si>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</si>
  <si>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</si>
  <si>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</si>
  <si>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</si>
  <si>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</si>
  <si>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</si>
  <si>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</si>
  <si>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</si>
  <si>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</si>
  <si>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</si>
  <si>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</si>
  <si>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</si>
  <si>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</si>
  <si>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</si>
  <si>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</si>
  <si>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</si>
  <si>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</si>
  <si>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</si>
  <si>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</si>
  <si>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</si>
  <si>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</si>
  <si>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</si>
  <si>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</si>
  <si>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</si>
  <si>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</si>
  <si>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</si>
  <si>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</si>
  <si>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</si>
  <si>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</si>
  <si>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</si>
  <si>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</si>
  <si>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</si>
  <si>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</si>
  <si>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</si>
  <si>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</si>
  <si>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</si>
  <si>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</si>
  <si>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</si>
  <si>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</si>
  <si>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</si>
  <si>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</si>
  <si>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</si>
  <si>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</si>
  <si>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</si>
  <si>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</si>
  <si>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</si>
  <si>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</si>
  <si>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</si>
  <si>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</si>
  <si>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</si>
  <si>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</si>
  <si>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</si>
  <si>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</si>
  <si>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</si>
  <si>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</si>
  <si>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</si>
  <si>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</si>
  <si>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</si>
  <si>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</si>
  <si>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</si>
  <si>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</si>
  <si>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</si>
  <si>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</si>
  <si>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</si>
  <si>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</si>
  <si>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</si>
  <si>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</si>
  <si>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</si>
  <si>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</si>
  <si>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</si>
  <si>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</si>
  <si>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</si>
  <si>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</si>
  <si>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</si>
  <si>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</si>
  <si>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</si>
  <si>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</si>
  <si>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</si>
  <si>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</si>
  <si>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</si>
  <si>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</si>
  <si>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</si>
  <si>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</si>
  <si>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</si>
  <si>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</si>
  <si>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</si>
  <si>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</si>
  <si>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</si>
  <si>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</si>
  <si>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</si>
  <si>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</si>
  <si>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</si>
  <si>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</si>
  <si>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</si>
  <si>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</si>
  <si>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</si>
  <si>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</si>
  <si>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</si>
  <si>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</si>
  <si>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</si>
  <si>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</si>
  <si>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</si>
  <si>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</si>
  <si>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</si>
  <si>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</si>
  <si>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</si>
  <si>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</si>
  <si>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</si>
  <si>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</si>
  <si>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</si>
  <si>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</si>
  <si>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</si>
  <si>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</si>
  <si>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</si>
  <si>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</si>
  <si>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</si>
  <si>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</si>
  <si>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</si>
  <si>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</si>
  <si>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</si>
  <si>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</si>
  <si>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</si>
  <si>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</si>
  <si>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</si>
  <si>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</si>
  <si>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</si>
  <si>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</si>
  <si>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</si>
  <si>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</si>
  <si>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</si>
  <si>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</si>
  <si>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</si>
  <si>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</si>
  <si>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</si>
  <si>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</si>
  <si>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</si>
  <si>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</si>
  <si>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</si>
  <si>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</si>
  <si>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</si>
  <si>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</si>
  <si>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</si>
  <si>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</si>
  <si>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</si>
  <si>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</si>
  <si>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</si>
  <si>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</si>
  <si>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</si>
  <si>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</si>
  <si>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</si>
  <si>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</si>
  <si>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</si>
  <si>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</si>
  <si>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</si>
  <si>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</si>
  <si>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</si>
  <si>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</si>
  <si>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</si>
  <si>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</si>
  <si>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</si>
  <si>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</si>
  <si>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</si>
  <si>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</si>
  <si>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</si>
  <si>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</si>
  <si>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</si>
  <si>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</si>
  <si>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</si>
  <si>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</si>
  <si>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</si>
  <si>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</si>
  <si>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</si>
  <si>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</si>
  <si>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</si>
  <si>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</si>
  <si>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</si>
  <si>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</si>
  <si>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</si>
  <si>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</si>
  <si>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</si>
  <si>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</si>
  <si>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</si>
  <si>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</si>
  <si>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</si>
  <si>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</si>
  <si>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</si>
  <si>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</si>
  <si>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</si>
  <si>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</si>
  <si>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</si>
  <si>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</si>
  <si>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</si>
  <si>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</si>
  <si>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</si>
  <si>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</si>
  <si>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</si>
  <si>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</si>
  <si>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</si>
  <si>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</si>
  <si>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</si>
  <si>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</si>
  <si>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</si>
  <si>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</si>
  <si>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</si>
  <si>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</si>
  <si>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</si>
  <si>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</si>
  <si>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</si>
  <si>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</si>
  <si>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</si>
  <si>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</si>
  <si>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</si>
  <si>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</si>
  <si>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</si>
  <si>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</si>
  <si>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</si>
  <si>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</si>
  <si>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</si>
  <si>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</si>
  <si>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</si>
  <si>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</si>
  <si>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</si>
  <si>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</si>
  <si>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</si>
  <si>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</si>
  <si>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</si>
  <si>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</si>
  <si>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</si>
  <si>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</si>
  <si>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</si>
  <si>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</si>
  <si>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</si>
  <si>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</si>
  <si>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</si>
  <si>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</si>
  <si>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</si>
  <si>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</si>
  <si>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</si>
  <si>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</si>
  <si>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</si>
  <si>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</si>
  <si>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</si>
  <si>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</si>
  <si>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</si>
  <si>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</si>
  <si>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</si>
  <si>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</si>
  <si>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</si>
  <si>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</si>
  <si>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</si>
  <si>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</si>
  <si>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</si>
  <si>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</si>
  <si>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</si>
  <si>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</si>
  <si>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</si>
  <si>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</si>
  <si>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</si>
  <si>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</si>
  <si>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</si>
  <si>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</si>
  <si>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</si>
  <si>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</si>
  <si>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</si>
  <si>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</si>
  <si>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</si>
  <si>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</si>
  <si>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</si>
  <si>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</si>
  <si>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</si>
  <si>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</si>
  <si>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</si>
  <si>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</si>
  <si>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</si>
  <si>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</si>
  <si>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</si>
  <si>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</si>
  <si>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</si>
  <si>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</si>
  <si>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</si>
  <si>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</si>
  <si>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</si>
  <si>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</si>
  <si>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</si>
  <si>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</si>
  <si>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</si>
  <si>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</si>
  <si>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</si>
  <si>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</si>
  <si>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</si>
  <si>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</si>
  <si>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様式-1-Ⅰ（建築設備）【交通局】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</si>
  <si>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</si>
  <si>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</si>
  <si>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</si>
  <si>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</si>
  <si>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</si>
  <si>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</si>
  <si>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</si>
  <si>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</si>
  <si>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</si>
  <si>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</si>
  <si>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様式-2-Ⅰ（建築，建築設備，プラント）【交通局】</t>
    <rPh sb="0" eb="2">
      <t>ヨウシキ</t>
    </rPh>
    <phoneticPr fontId="3"/>
  </si>
  <si>
    <t>様式-3-Ⅰ（建築，建築設備，プラント）【交通局】</t>
    <rPh sb="0" eb="2">
      <t>ヨウシキ</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</si>
  <si>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</si>
  <si>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</si>
  <si>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</si>
  <si>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</si>
  <si>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</si>
  <si>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</si>
  <si>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</si>
  <si>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</si>
  <si>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</si>
  <si>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</si>
  <si>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</si>
  <si>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</si>
  <si>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</si>
  <si>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実沢整備工場塗装・板金ブース新築設備工事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</si>
</sst>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49" fontId="1" fillId="0" borderId="0" xfId="6" applyNumberFormat="1" applyAlignment="1">
      <alignment horizontal="center"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6" fillId="2" borderId="29"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6" xfId="6" applyFont="1" applyFill="1" applyBorder="1" applyAlignment="1">
      <alignment horizontal="left" vertical="center" wrapText="1"/>
    </xf>
    <xf numFmtId="49" fontId="6" fillId="0" borderId="0" xfId="6" applyNumberFormat="1" applyFont="1"/>
    <xf numFmtId="0" fontId="7" fillId="0" borderId="0" xfId="6" applyFont="1" applyAlignment="1">
      <alignment horizontal="center" vertical="center"/>
    </xf>
    <xf numFmtId="0" fontId="19" fillId="0" borderId="0" xfId="0" applyFont="1">
      <alignment vertical="center"/>
    </xf>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Border="1" applyAlignment="1">
      <alignment vertical="center"/>
    </xf>
    <xf numFmtId="49" fontId="7" fillId="0" borderId="15" xfId="6" applyNumberFormat="1" applyFont="1" applyBorder="1" applyAlignment="1">
      <alignment vertical="center"/>
    </xf>
    <xf numFmtId="49" fontId="7" fillId="0" borderId="16" xfId="6" applyNumberFormat="1" applyFont="1" applyBorder="1" applyAlignment="1">
      <alignment vertical="center"/>
    </xf>
    <xf numFmtId="49" fontId="7" fillId="0" borderId="10" xfId="6" applyNumberFormat="1" applyFont="1" applyBorder="1" applyAlignment="1">
      <alignment vertical="center"/>
    </xf>
    <xf numFmtId="0" fontId="7" fillId="0" borderId="17" xfId="6" applyFont="1" applyBorder="1" applyAlignment="1">
      <alignment horizontal="center" vertical="center"/>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6" applyFont="1" applyAlignment="1">
      <alignment horizontal="right" vertical="center"/>
    </xf>
    <xf numFmtId="0" fontId="6" fillId="0" borderId="0" xfId="6"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7" fillId="0" borderId="70" xfId="6" applyFont="1" applyBorder="1" applyAlignment="1">
      <alignment horizontal="left" vertical="center"/>
    </xf>
    <xf numFmtId="0" fontId="7" fillId="0" borderId="3" xfId="0" applyFont="1" applyBorder="1">
      <alignmen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Alignment="1">
      <alignment horizontal="righ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6"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184" fontId="7" fillId="4" borderId="35" xfId="3" applyNumberFormat="1" applyFont="1" applyFill="1" applyBorder="1" applyAlignment="1">
      <alignment horizontal="center" vertical="center"/>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6" applyFont="1"/>
    <xf numFmtId="0" fontId="2" fillId="0" borderId="5" xfId="6" applyFont="1" applyBorder="1" applyAlignment="1">
      <alignment horizontal="right"/>
    </xf>
    <xf numFmtId="180" fontId="7" fillId="0" borderId="11" xfId="6" applyNumberFormat="1" applyFont="1" applyBorder="1" applyAlignment="1">
      <alignment horizontal="center" vertical="center" wrapText="1"/>
    </xf>
    <xf numFmtId="0" fontId="7" fillId="0" borderId="19" xfId="6" applyFont="1" applyBorder="1" applyAlignment="1">
      <alignment vertical="center"/>
    </xf>
    <xf numFmtId="0" fontId="7" fillId="0" borderId="0" xfId="7" applyFont="1"/>
    <xf numFmtId="0" fontId="2" fillId="0" borderId="0" xfId="0" applyFont="1" applyAlignment="1">
      <alignment vertical="center" wrapText="1"/>
    </xf>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Border="1" applyAlignment="1">
      <alignment horizontal="left" vertical="center"/>
    </xf>
    <xf numFmtId="42" fontId="7" fillId="0" borderId="33" xfId="7" applyNumberFormat="1" applyFont="1" applyBorder="1" applyAlignment="1">
      <alignment horizontal="left" vertical="center"/>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7" fillId="0" borderId="73" xfId="6" applyFont="1" applyBorder="1" applyAlignment="1">
      <alignment horizontal="center" vertical="center" wrapText="1"/>
    </xf>
    <xf numFmtId="0" fontId="7" fillId="0" borderId="12" xfId="6" applyFont="1" applyBorder="1" applyAlignment="1">
      <alignment horizontal="center" vertical="center"/>
    </xf>
    <xf numFmtId="0" fontId="7" fillId="0" borderId="3" xfId="6" applyFont="1" applyBorder="1" applyAlignment="1">
      <alignment horizontal="center" vertical="center"/>
    </xf>
    <xf numFmtId="0" fontId="7" fillId="0" borderId="11" xfId="6" applyFont="1" applyBorder="1" applyAlignment="1">
      <alignment horizontal="center" vertical="center" wrapText="1"/>
    </xf>
    <xf numFmtId="0" fontId="7" fillId="0" borderId="36" xfId="6" applyFont="1" applyBorder="1" applyAlignment="1">
      <alignment horizontal="left" vertical="center" shrinkToFit="1"/>
    </xf>
    <xf numFmtId="0" fontId="7" fillId="0" borderId="17" xfId="6" applyFont="1" applyBorder="1" applyAlignment="1">
      <alignment horizontal="left" vertical="center" shrinkToFit="1"/>
    </xf>
    <xf numFmtId="0" fontId="7" fillId="0" borderId="47" xfId="6" applyFont="1" applyBorder="1" applyAlignment="1">
      <alignment horizontal="left" vertical="center" shrinkToFit="1"/>
    </xf>
    <xf numFmtId="0" fontId="7" fillId="0" borderId="22" xfId="6" applyFont="1" applyBorder="1" applyAlignment="1">
      <alignment horizontal="center" vertical="center" wrapText="1"/>
    </xf>
    <xf numFmtId="0" fontId="7" fillId="0" borderId="37" xfId="6" applyFont="1" applyBorder="1" applyAlignment="1">
      <alignment horizontal="center" vertical="center" wrapText="1"/>
    </xf>
    <xf numFmtId="49" fontId="7" fillId="0" borderId="4" xfId="6"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6" applyFont="1" applyBorder="1" applyAlignment="1">
      <alignment horizontal="left" vertical="center"/>
    </xf>
    <xf numFmtId="0" fontId="7" fillId="0" borderId="3" xfId="6" applyFont="1" applyBorder="1" applyAlignment="1">
      <alignment vertical="center"/>
    </xf>
    <xf numFmtId="0" fontId="7" fillId="0" borderId="52" xfId="6" applyFont="1" applyBorder="1" applyAlignment="1">
      <alignment vertical="center"/>
    </xf>
    <xf numFmtId="0" fontId="7" fillId="0" borderId="3" xfId="0" applyFont="1" applyBorder="1" applyAlignment="1">
      <alignment horizontal="center" vertical="center" wrapText="1"/>
    </xf>
    <xf numFmtId="0" fontId="7" fillId="0" borderId="32" xfId="6" applyFont="1" applyBorder="1" applyAlignment="1">
      <alignment horizontal="center" vertical="center" wrapText="1"/>
    </xf>
    <xf numFmtId="0" fontId="7" fillId="0" borderId="47" xfId="6" applyFont="1" applyBorder="1" applyAlignment="1">
      <alignment horizontal="center" vertical="center" wrapText="1"/>
    </xf>
    <xf numFmtId="0" fontId="7" fillId="0" borderId="0" xfId="0" applyFont="1" applyAlignment="1">
      <alignment vertical="top"/>
    </xf>
    <xf numFmtId="0" fontId="7" fillId="0" borderId="0" xfId="5" applyFont="1" applyAlignment="1">
      <alignment horizontal="left" vertical="center" wrapText="1"/>
    </xf>
    <xf numFmtId="0" fontId="7" fillId="0" borderId="0" xfId="0" applyFont="1" applyAlignment="1">
      <alignment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3" fillId="0" borderId="69" xfId="3" applyFont="1" applyBorder="1" applyAlignment="1">
      <alignment horizontal="left" vertical="center" wrapText="1"/>
    </xf>
    <xf numFmtId="0" fontId="24" fillId="0" borderId="0" xfId="11" applyFont="1" applyAlignment="1">
      <alignment horizontal="left" vertical="center" indent="1"/>
    </xf>
    <xf numFmtId="0" fontId="23" fillId="0" borderId="0" xfId="6" applyFont="1" applyAlignment="1">
      <alignment wrapText="1"/>
    </xf>
    <xf numFmtId="0" fontId="24" fillId="0" borderId="0" xfId="6" applyFont="1"/>
    <xf numFmtId="0" fontId="23" fillId="0" borderId="0" xfId="7" applyFont="1"/>
    <xf numFmtId="0" fontId="7" fillId="0" borderId="2" xfId="7" applyFont="1" applyBorder="1" applyAlignment="1">
      <alignment horizontal="center" vertical="center" shrinkToFit="1"/>
    </xf>
    <xf numFmtId="0" fontId="7" fillId="0" borderId="1" xfId="7" applyFont="1" applyBorder="1" applyAlignment="1">
      <alignment horizontal="center" vertical="center" wrapText="1" shrinkToFit="1"/>
    </xf>
    <xf numFmtId="0" fontId="7" fillId="0" borderId="0" xfId="6" applyFont="1" applyAlignment="1">
      <alignment vertical="center"/>
    </xf>
    <xf numFmtId="0" fontId="7" fillId="0" borderId="7" xfId="6" applyFont="1" applyBorder="1" applyAlignment="1">
      <alignment horizontal="center" vertical="center" wrapText="1"/>
    </xf>
    <xf numFmtId="0" fontId="7" fillId="0" borderId="16" xfId="7" applyFont="1" applyBorder="1" applyAlignment="1">
      <alignment horizontal="center" vertical="center"/>
    </xf>
    <xf numFmtId="0" fontId="7" fillId="0" borderId="37" xfId="6" applyFont="1" applyBorder="1" applyAlignment="1">
      <alignment horizontal="center" vertical="center"/>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3"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3" xfId="6" applyFont="1" applyBorder="1" applyAlignment="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2" xfId="6" applyFont="1" applyBorder="1" applyAlignment="1">
      <alignment horizontal="center" vertical="center" wrapText="1"/>
    </xf>
    <xf numFmtId="0" fontId="7" fillId="0" borderId="37" xfId="6" applyFont="1" applyBorder="1" applyAlignment="1">
      <alignment horizontal="center"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3" xfId="6" applyFont="1" applyBorder="1" applyAlignment="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3" fillId="0" borderId="61" xfId="6" applyFont="1" applyBorder="1" applyAlignment="1">
      <alignment horizontal="center" vertical="center" wrapText="1"/>
    </xf>
    <xf numFmtId="0" fontId="3" fillId="0" borderId="62" xfId="6" applyFont="1" applyBorder="1" applyAlignment="1">
      <alignment horizontal="center" vertical="center"/>
    </xf>
    <xf numFmtId="0" fontId="3" fillId="0" borderId="48" xfId="6" applyFont="1" applyBorder="1" applyAlignment="1">
      <alignment horizontal="center" vertical="center"/>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37" xfId="6" applyFont="1" applyBorder="1" applyAlignment="1">
      <alignment horizontal="center" vertical="center"/>
    </xf>
    <xf numFmtId="0" fontId="7" fillId="0" borderId="30" xfId="6" applyFont="1" applyBorder="1" applyAlignment="1" applyProtection="1">
      <alignment horizontal="left" vertical="center" wrapText="1"/>
      <protection locked="0"/>
    </xf>
    <xf numFmtId="0" fontId="7" fillId="0" borderId="17" xfId="6" applyFont="1" applyBorder="1" applyAlignment="1" applyProtection="1">
      <alignment horizontal="left" vertical="center" wrapText="1"/>
      <protection locked="0"/>
    </xf>
    <xf numFmtId="0" fontId="7" fillId="0" borderId="27" xfId="6" applyFont="1" applyBorder="1" applyAlignment="1" applyProtection="1">
      <alignment horizontal="left" vertical="center" wrapText="1"/>
      <protection locked="0"/>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49" fontId="7" fillId="0" borderId="30" xfId="6" applyNumberFormat="1" applyFont="1" applyBorder="1" applyAlignment="1" applyProtection="1">
      <alignment horizontal="left" vertical="center"/>
      <protection locked="0"/>
    </xf>
    <xf numFmtId="49" fontId="7" fillId="0" borderId="17" xfId="6" applyNumberFormat="1" applyFont="1" applyBorder="1" applyAlignment="1" applyProtection="1">
      <alignment horizontal="left" vertical="center"/>
      <protection locked="0"/>
    </xf>
    <xf numFmtId="49" fontId="7" fillId="0" borderId="27" xfId="6" applyNumberFormat="1"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178" fontId="7" fillId="0" borderId="33" xfId="6" applyNumberFormat="1" applyFont="1" applyBorder="1" applyAlignment="1">
      <alignment horizontal="left" vertical="center"/>
    </xf>
    <xf numFmtId="178" fontId="7" fillId="0" borderId="36" xfId="6" applyNumberFormat="1" applyFont="1" applyBorder="1" applyAlignment="1">
      <alignment horizontal="left" vertical="center"/>
    </xf>
    <xf numFmtId="178" fontId="7" fillId="0" borderId="52" xfId="6" applyNumberFormat="1" applyFont="1" applyBorder="1" applyAlignment="1">
      <alignment horizontal="left" vertical="center"/>
    </xf>
    <xf numFmtId="0" fontId="7" fillId="0" borderId="38" xfId="6" applyFont="1" applyBorder="1" applyAlignment="1">
      <alignment horizontal="right" vertical="center"/>
    </xf>
    <xf numFmtId="0" fontId="7" fillId="0" borderId="53" xfId="6" applyFont="1" applyBorder="1" applyAlignment="1">
      <alignment horizontal="right" vertical="center"/>
    </xf>
    <xf numFmtId="0" fontId="7" fillId="0" borderId="39" xfId="6" applyFont="1" applyBorder="1" applyAlignment="1">
      <alignment horizontal="right" vertical="center"/>
    </xf>
    <xf numFmtId="9" fontId="7" fillId="0" borderId="30" xfId="6" applyNumberFormat="1" applyFont="1" applyBorder="1" applyAlignment="1" applyProtection="1">
      <alignment horizontal="center" vertical="center"/>
      <protection locked="0"/>
    </xf>
    <xf numFmtId="9" fontId="7" fillId="0" borderId="17" xfId="6" applyNumberFormat="1" applyFont="1" applyBorder="1" applyAlignment="1" applyProtection="1">
      <alignment horizontal="center" vertical="center"/>
      <protection locked="0"/>
    </xf>
    <xf numFmtId="9" fontId="7" fillId="0" borderId="27" xfId="6" applyNumberFormat="1" applyFont="1" applyBorder="1" applyAlignment="1" applyProtection="1">
      <alignment horizontal="center" vertical="center"/>
      <protection locked="0"/>
    </xf>
    <xf numFmtId="0" fontId="7" fillId="3" borderId="9" xfId="6" applyFont="1" applyFill="1" applyBorder="1" applyAlignment="1">
      <alignment horizontal="center" vertical="center" textRotation="255" wrapText="1"/>
    </xf>
    <xf numFmtId="0" fontId="7" fillId="3" borderId="34" xfId="6" applyFont="1" applyFill="1" applyBorder="1" applyAlignment="1">
      <alignment horizontal="center" vertical="center" textRotation="255" wrapText="1"/>
    </xf>
    <xf numFmtId="0" fontId="7" fillId="3" borderId="40"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7" xfId="6" applyFont="1" applyBorder="1" applyAlignment="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7" xfId="6" applyNumberFormat="1" applyFont="1" applyBorder="1" applyAlignment="1">
      <alignment horizontal="center" vertical="center" wrapText="1"/>
    </xf>
    <xf numFmtId="0" fontId="7" fillId="0" borderId="3" xfId="6" applyFont="1" applyBorder="1" applyAlignment="1">
      <alignment horizontal="center" vertical="center" wrapText="1"/>
    </xf>
    <xf numFmtId="0" fontId="7" fillId="0" borderId="0" xfId="6" applyFont="1" applyAlignment="1">
      <alignment horizontal="center" vertical="center" wrapText="1"/>
    </xf>
    <xf numFmtId="0" fontId="7" fillId="0" borderId="8" xfId="6" applyFont="1" applyBorder="1" applyAlignment="1">
      <alignment horizontal="center" vertical="center" wrapText="1"/>
    </xf>
    <xf numFmtId="0" fontId="7" fillId="0" borderId="40" xfId="6" applyFont="1" applyBorder="1" applyAlignment="1">
      <alignment horizontal="center" vertical="center" wrapText="1"/>
    </xf>
    <xf numFmtId="49" fontId="7" fillId="0" borderId="30" xfId="6" applyNumberFormat="1" applyFont="1" applyBorder="1" applyAlignment="1" applyProtection="1">
      <alignment horizontal="left" vertical="center" shrinkToFit="1"/>
      <protection locked="0"/>
    </xf>
    <xf numFmtId="49" fontId="7" fillId="0" borderId="17" xfId="6" applyNumberFormat="1" applyFont="1" applyBorder="1" applyAlignment="1" applyProtection="1">
      <alignment horizontal="left" vertical="center" shrinkToFit="1"/>
      <protection locked="0"/>
    </xf>
    <xf numFmtId="49" fontId="7" fillId="0" borderId="27" xfId="6" applyNumberFormat="1" applyFont="1" applyBorder="1" applyAlignment="1" applyProtection="1">
      <alignment horizontal="left" vertical="center" shrinkToFit="1"/>
      <protection locked="0"/>
    </xf>
    <xf numFmtId="42" fontId="7" fillId="0" borderId="30" xfId="7" applyNumberFormat="1" applyFont="1" applyBorder="1" applyAlignment="1" applyProtection="1">
      <alignment horizontal="right" vertical="center"/>
      <protection locked="0"/>
    </xf>
    <xf numFmtId="42" fontId="7" fillId="0" borderId="17" xfId="7" applyNumberFormat="1" applyFont="1" applyBorder="1" applyAlignment="1" applyProtection="1">
      <alignment horizontal="right" vertical="center"/>
      <protection locked="0"/>
    </xf>
    <xf numFmtId="42" fontId="7" fillId="0" borderId="27" xfId="7" applyNumberFormat="1" applyFont="1" applyBorder="1" applyAlignment="1" applyProtection="1">
      <alignment horizontal="right" vertical="center"/>
      <protection locked="0"/>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17" fillId="0" borderId="0" xfId="6" applyFont="1" applyAlignment="1">
      <alignment horizontal="center" vertical="center" shrinkToFi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0" borderId="71" xfId="6" applyFont="1" applyBorder="1" applyAlignment="1">
      <alignment horizontal="center" vertical="center" shrinkToFit="1"/>
    </xf>
    <xf numFmtId="0" fontId="7" fillId="0" borderId="24" xfId="6" applyFont="1" applyBorder="1" applyAlignment="1">
      <alignment horizontal="center" vertical="center" shrinkToFit="1"/>
    </xf>
    <xf numFmtId="0" fontId="7" fillId="0" borderId="32" xfId="6" applyFont="1" applyBorder="1" applyAlignment="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Border="1" applyAlignment="1" applyProtection="1">
      <alignment vertical="center" wrapText="1"/>
      <protection locked="0"/>
    </xf>
    <xf numFmtId="180" fontId="7" fillId="0" borderId="17" xfId="6" applyNumberFormat="1" applyFont="1" applyBorder="1" applyAlignment="1" applyProtection="1">
      <alignment vertical="center" wrapText="1"/>
      <protection locked="0"/>
    </xf>
    <xf numFmtId="180" fontId="7" fillId="0" borderId="27" xfId="6" applyNumberFormat="1" applyFont="1" applyBorder="1" applyAlignment="1" applyProtection="1">
      <alignment vertical="center" wrapText="1"/>
      <protection locked="0"/>
    </xf>
    <xf numFmtId="0" fontId="24" fillId="0" borderId="0" xfId="7" applyFont="1"/>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9" fontId="7" fillId="5" borderId="30" xfId="7" applyNumberFormat="1" applyFont="1" applyFill="1" applyBorder="1" applyAlignment="1" applyProtection="1">
      <alignment horizontal="center" vertical="center"/>
      <protection locked="0"/>
    </xf>
    <xf numFmtId="189" fontId="7" fillId="5" borderId="17" xfId="7" applyNumberFormat="1" applyFont="1" applyFill="1" applyBorder="1" applyAlignment="1" applyProtection="1">
      <alignment horizontal="center" vertical="center"/>
      <protection locked="0"/>
    </xf>
    <xf numFmtId="189" fontId="7" fillId="5" borderId="27" xfId="7" applyNumberFormat="1" applyFont="1" applyFill="1" applyBorder="1" applyAlignment="1" applyProtection="1">
      <alignment horizontal="center" vertical="center"/>
      <protection locked="0"/>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189" fontId="7" fillId="0" borderId="30" xfId="7" applyNumberFormat="1" applyFont="1" applyBorder="1" applyAlignment="1" applyProtection="1">
      <alignment horizontal="center" vertical="center"/>
      <protection locked="0"/>
    </xf>
    <xf numFmtId="189" fontId="7" fillId="0" borderId="17" xfId="7" applyNumberFormat="1" applyFont="1" applyBorder="1" applyAlignment="1" applyProtection="1">
      <alignment horizontal="center" vertical="center"/>
      <protection locked="0"/>
    </xf>
    <xf numFmtId="189" fontId="7" fillId="0" borderId="27" xfId="7"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6" applyFont="1" applyAlignment="1">
      <alignment horizontal="right" vertical="center"/>
    </xf>
    <xf numFmtId="0" fontId="7" fillId="0" borderId="3" xfId="6"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7" applyFont="1" applyAlignment="1">
      <alignment horizontal="center" vertical="center"/>
    </xf>
    <xf numFmtId="0" fontId="10"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Font="1" applyFill="1" applyBorder="1" applyAlignment="1" applyProtection="1">
      <alignment horizontal="center" vertical="center" shrinkToFit="1"/>
      <protection locked="0"/>
    </xf>
    <xf numFmtId="0" fontId="7" fillId="2" borderId="36" xfId="6" applyFont="1" applyFill="1" applyBorder="1" applyAlignment="1" applyProtection="1">
      <alignment horizontal="center" vertical="center" shrinkToFit="1"/>
      <protection locked="0"/>
    </xf>
    <xf numFmtId="0" fontId="7" fillId="2" borderId="64" xfId="6" applyFont="1" applyFill="1" applyBorder="1" applyAlignment="1" applyProtection="1">
      <alignment horizontal="center" vertical="center" shrinkToFit="1"/>
      <protection locked="0"/>
    </xf>
    <xf numFmtId="0" fontId="7" fillId="0" borderId="72" xfId="6" applyFont="1" applyBorder="1" applyAlignment="1">
      <alignment horizontal="center" vertical="center" shrinkToFit="1"/>
    </xf>
    <xf numFmtId="0" fontId="7" fillId="0" borderId="4" xfId="6" applyFont="1" applyBorder="1" applyAlignment="1">
      <alignment horizontal="center" vertical="center" shrinkToFit="1"/>
    </xf>
    <xf numFmtId="0" fontId="7" fillId="0" borderId="11" xfId="6" applyFont="1" applyBorder="1" applyAlignment="1">
      <alignment horizontal="center" vertical="center" shrinkToFit="1"/>
    </xf>
    <xf numFmtId="0" fontId="7" fillId="2" borderId="61"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0" borderId="38" xfId="6" applyFont="1" applyBorder="1" applyAlignment="1">
      <alignment horizontal="left" vertical="center" shrinkToFit="1"/>
    </xf>
    <xf numFmtId="0" fontId="7" fillId="0" borderId="53" xfId="6" applyFont="1" applyBorder="1" applyAlignment="1">
      <alignment horizontal="left" vertical="center" shrinkToFit="1"/>
    </xf>
    <xf numFmtId="0" fontId="7" fillId="0" borderId="54" xfId="6"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5" borderId="30" xfId="6" applyFont="1" applyFill="1" applyBorder="1" applyAlignment="1" applyProtection="1">
      <alignment horizontal="center" vertical="center"/>
      <protection locked="0"/>
    </xf>
    <xf numFmtId="0" fontId="7" fillId="5" borderId="17" xfId="6" applyFont="1" applyFill="1" applyBorder="1" applyAlignment="1" applyProtection="1">
      <alignment horizontal="center" vertical="center"/>
      <protection locked="0"/>
    </xf>
    <xf numFmtId="0" fontId="7" fillId="5" borderId="27" xfId="6" applyFont="1" applyFill="1" applyBorder="1" applyAlignment="1" applyProtection="1">
      <alignment horizontal="center" vertical="center"/>
      <protection locked="0"/>
    </xf>
    <xf numFmtId="0" fontId="7" fillId="0" borderId="30"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5" borderId="97" xfId="6" applyFont="1" applyFill="1" applyBorder="1" applyAlignment="1">
      <alignment horizontal="center" vertical="center" wrapText="1" shrinkToFit="1"/>
    </xf>
    <xf numFmtId="0" fontId="7" fillId="5" borderId="98" xfId="6" applyFont="1" applyFill="1" applyBorder="1" applyAlignment="1">
      <alignment horizontal="center" vertical="center" wrapText="1" shrinkToFit="1"/>
    </xf>
    <xf numFmtId="0" fontId="7" fillId="5" borderId="99" xfId="6" applyFont="1" applyFill="1" applyBorder="1" applyAlignment="1">
      <alignment horizontal="center" vertical="center" wrapText="1" shrinkToFit="1"/>
    </xf>
    <xf numFmtId="0" fontId="7" fillId="5" borderId="100" xfId="6" applyFont="1" applyFill="1" applyBorder="1" applyAlignment="1">
      <alignment horizontal="center" vertical="center" wrapText="1" shrinkToFit="1"/>
    </xf>
    <xf numFmtId="0" fontId="7" fillId="0" borderId="79" xfId="6"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28" xfId="6" applyFont="1" applyBorder="1" applyAlignment="1">
      <alignment horizontal="center" vertical="center" wrapText="1"/>
    </xf>
    <xf numFmtId="0" fontId="7" fillId="0" borderId="30" xfId="6" applyFont="1" applyBorder="1" applyAlignment="1" applyProtection="1">
      <alignment horizontal="center" vertical="center" wrapText="1"/>
      <protection locked="0"/>
    </xf>
    <xf numFmtId="0" fontId="7" fillId="3" borderId="4" xfId="6" applyFont="1" applyFill="1" applyBorder="1" applyAlignment="1">
      <alignment horizontal="left" vertical="center" wrapText="1"/>
    </xf>
    <xf numFmtId="0" fontId="7" fillId="2" borderId="30" xfId="6" applyFont="1" applyFill="1" applyBorder="1" applyAlignment="1" applyProtection="1">
      <alignment horizontal="center" vertical="center" shrinkToFit="1"/>
      <protection locked="0"/>
    </xf>
    <xf numFmtId="0" fontId="7" fillId="2" borderId="17" xfId="6" applyFont="1" applyFill="1" applyBorder="1" applyAlignment="1" applyProtection="1">
      <alignment horizontal="center" vertical="center" shrinkToFit="1"/>
      <protection locked="0"/>
    </xf>
    <xf numFmtId="0" fontId="7" fillId="2" borderId="27" xfId="6"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Font="1" applyBorder="1" applyAlignment="1">
      <alignment horizontal="center" vertical="center" wrapText="1"/>
    </xf>
    <xf numFmtId="0" fontId="7" fillId="0" borderId="8" xfId="6" applyFont="1" applyBorder="1" applyAlignment="1">
      <alignment horizontal="center" vertical="center" shrinkToFit="1"/>
    </xf>
    <xf numFmtId="0" fontId="7" fillId="0" borderId="40" xfId="6" applyFont="1" applyBorder="1" applyAlignment="1">
      <alignment horizontal="center" vertical="center" shrinkToFit="1"/>
    </xf>
    <xf numFmtId="0" fontId="7" fillId="0" borderId="30" xfId="6" applyFont="1" applyBorder="1" applyAlignment="1" applyProtection="1">
      <alignment horizontal="center" vertical="center"/>
      <protection locked="0"/>
    </xf>
    <xf numFmtId="0" fontId="7" fillId="0" borderId="17" xfId="6"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6" applyFont="1" applyBorder="1" applyAlignment="1">
      <alignment horizontal="center" vertical="center" wrapText="1"/>
    </xf>
    <xf numFmtId="0" fontId="7" fillId="2" borderId="30" xfId="6" applyFont="1" applyFill="1" applyBorder="1" applyAlignment="1" applyProtection="1">
      <alignment horizontal="center" vertical="center" wrapText="1" shrinkToFit="1"/>
      <protection locked="0"/>
    </xf>
    <xf numFmtId="0" fontId="7" fillId="0" borderId="1" xfId="6" applyFont="1" applyBorder="1" applyAlignment="1">
      <alignmen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23" xfId="6" applyFont="1" applyBorder="1" applyAlignment="1">
      <alignment vertical="center" wrapText="1"/>
    </xf>
    <xf numFmtId="0" fontId="7" fillId="0" borderId="0" xfId="6" applyFont="1" applyAlignment="1">
      <alignment vertical="center" wrapText="1"/>
    </xf>
    <xf numFmtId="0" fontId="7" fillId="0" borderId="14" xfId="6" applyFont="1" applyBorder="1" applyAlignment="1">
      <alignment vertical="center" wrapText="1"/>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9" xfId="6" applyNumberFormat="1" applyFont="1" applyBorder="1" applyAlignment="1">
      <alignment horizontal="center" vertical="center" wrapText="1"/>
    </xf>
    <xf numFmtId="49" fontId="7" fillId="0" borderId="34" xfId="6" applyNumberFormat="1" applyFont="1" applyBorder="1" applyAlignment="1">
      <alignment horizontal="center" vertical="center" wrapText="1"/>
    </xf>
    <xf numFmtId="49" fontId="7" fillId="0" borderId="40" xfId="6" applyNumberFormat="1" applyFont="1" applyBorder="1" applyAlignment="1">
      <alignment horizontal="center" vertical="center" wrapText="1"/>
    </xf>
    <xf numFmtId="0" fontId="7" fillId="0" borderId="31" xfId="6" applyFont="1" applyBorder="1" applyAlignment="1">
      <alignment vertical="center" shrinkToFit="1"/>
    </xf>
    <xf numFmtId="0" fontId="7" fillId="0" borderId="32" xfId="6" applyFont="1" applyBorder="1" applyAlignment="1">
      <alignment vertical="center" shrinkToFit="1"/>
    </xf>
    <xf numFmtId="0" fontId="7" fillId="0" borderId="24" xfId="6" applyFont="1" applyBorder="1" applyAlignment="1">
      <alignment vertical="center" shrinkToFit="1"/>
    </xf>
    <xf numFmtId="0" fontId="7" fillId="0" borderId="22" xfId="6" applyFont="1" applyBorder="1" applyAlignment="1">
      <alignment horizontal="center" vertical="center"/>
    </xf>
    <xf numFmtId="0" fontId="7" fillId="0" borderId="12" xfId="6" applyFont="1" applyBorder="1" applyAlignment="1">
      <alignment horizontal="center" vertical="center"/>
    </xf>
    <xf numFmtId="0" fontId="7" fillId="5" borderId="45" xfId="6" applyFont="1" applyFill="1" applyBorder="1" applyAlignment="1" applyProtection="1">
      <alignment horizontal="center" vertical="center" shrinkToFit="1"/>
      <protection locked="0"/>
    </xf>
    <xf numFmtId="0" fontId="7" fillId="5" borderId="46" xfId="6" applyFont="1" applyFill="1" applyBorder="1" applyAlignment="1" applyProtection="1">
      <alignment horizontal="center" vertical="center" shrinkToFit="1"/>
      <protection locked="0"/>
    </xf>
    <xf numFmtId="0" fontId="7" fillId="5" borderId="33" xfId="6" applyFont="1" applyFill="1" applyBorder="1" applyAlignment="1" applyProtection="1">
      <alignment horizontal="center" vertical="center" shrinkToFit="1"/>
      <protection locked="0"/>
    </xf>
    <xf numFmtId="0" fontId="7" fillId="5" borderId="64" xfId="6"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6" applyFont="1" applyBorder="1" applyAlignment="1">
      <alignment horizontal="center" vertical="center"/>
    </xf>
    <xf numFmtId="0" fontId="7" fillId="0" borderId="23" xfId="6" applyFont="1" applyBorder="1" applyAlignment="1">
      <alignment horizontal="center" vertical="center"/>
    </xf>
    <xf numFmtId="0" fontId="7" fillId="0" borderId="14" xfId="6" applyFont="1" applyBorder="1" applyAlignment="1">
      <alignment horizontal="center" vertical="center"/>
    </xf>
    <xf numFmtId="0" fontId="7" fillId="0" borderId="8" xfId="6"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6" applyFont="1" applyBorder="1" applyAlignment="1">
      <alignment horizontal="center" vertical="center"/>
    </xf>
    <xf numFmtId="0" fontId="7" fillId="0" borderId="78" xfId="6" applyFont="1" applyBorder="1" applyAlignment="1">
      <alignment horizontal="center" vertical="center"/>
    </xf>
    <xf numFmtId="0" fontId="7" fillId="2" borderId="79" xfId="6" applyFont="1" applyFill="1" applyBorder="1" applyAlignment="1">
      <alignment horizontal="center" vertical="center" shrinkToFit="1"/>
    </xf>
    <xf numFmtId="0" fontId="7" fillId="2" borderId="80" xfId="6" applyFont="1" applyFill="1" applyBorder="1" applyAlignment="1">
      <alignment horizontal="center" vertical="center" shrinkToFit="1"/>
    </xf>
    <xf numFmtId="0" fontId="7" fillId="2" borderId="81" xfId="6" applyFont="1" applyFill="1" applyBorder="1" applyAlignment="1">
      <alignment horizontal="center" vertical="center" shrinkToFit="1"/>
    </xf>
    <xf numFmtId="0" fontId="7" fillId="0" borderId="74" xfId="6" applyFont="1" applyBorder="1" applyAlignment="1">
      <alignment horizontal="center" vertical="center"/>
    </xf>
    <xf numFmtId="0" fontId="7" fillId="0" borderId="91" xfId="6" applyFont="1" applyBorder="1" applyAlignment="1">
      <alignment horizontal="center" vertical="center"/>
    </xf>
    <xf numFmtId="0" fontId="7" fillId="0" borderId="87" xfId="6" applyFont="1" applyBorder="1" applyAlignment="1">
      <alignment horizontal="center" vertical="center"/>
    </xf>
    <xf numFmtId="0" fontId="7" fillId="0" borderId="88" xfId="6" applyFont="1" applyBorder="1" applyAlignment="1">
      <alignment horizontal="center" vertical="center"/>
    </xf>
    <xf numFmtId="0" fontId="7" fillId="5" borderId="30" xfId="6" applyFont="1" applyFill="1" applyBorder="1" applyAlignment="1" applyProtection="1">
      <alignment horizontal="center" vertical="center" shrinkToFit="1"/>
      <protection locked="0"/>
    </xf>
    <xf numFmtId="0" fontId="7" fillId="5" borderId="17" xfId="6" applyFont="1" applyFill="1" applyBorder="1" applyAlignment="1" applyProtection="1">
      <alignment horizontal="center" vertical="center" shrinkToFit="1"/>
      <protection locked="0"/>
    </xf>
    <xf numFmtId="0" fontId="7" fillId="5" borderId="27" xfId="6"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0" borderId="79" xfId="6"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0" xfId="6" applyFont="1" applyBorder="1" applyAlignment="1">
      <alignment horizontal="left" vertical="center" shrinkToFit="1"/>
    </xf>
    <xf numFmtId="0" fontId="7" fillId="0" borderId="81" xfId="6"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6" applyFont="1" applyFill="1" applyBorder="1" applyAlignment="1">
      <alignment horizontal="center" vertical="center" shrinkToFit="1"/>
    </xf>
    <xf numFmtId="0" fontId="7" fillId="5" borderId="80" xfId="6" applyFont="1" applyFill="1" applyBorder="1" applyAlignment="1">
      <alignment horizontal="center" vertical="center" shrinkToFit="1"/>
    </xf>
    <xf numFmtId="0" fontId="7" fillId="5" borderId="81" xfId="6" applyFont="1" applyFill="1" applyBorder="1" applyAlignment="1">
      <alignment horizontal="center" vertical="center" shrinkToFit="1"/>
    </xf>
    <xf numFmtId="0" fontId="7" fillId="0" borderId="79" xfId="6" applyFont="1" applyBorder="1" applyAlignment="1">
      <alignment horizontal="center" vertical="center" shrinkToFit="1"/>
    </xf>
    <xf numFmtId="0" fontId="7" fillId="0" borderId="80" xfId="6" applyFont="1" applyBorder="1" applyAlignment="1">
      <alignment horizontal="center" vertical="center" shrinkToFit="1"/>
    </xf>
    <xf numFmtId="0" fontId="7" fillId="0" borderId="81" xfId="6"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74" xfId="6" applyFont="1" applyFill="1" applyBorder="1" applyAlignment="1">
      <alignment horizontal="left" vertical="center" wrapText="1"/>
    </xf>
    <xf numFmtId="0" fontId="7" fillId="3" borderId="75" xfId="6" applyFont="1" applyFill="1" applyBorder="1" applyAlignment="1">
      <alignment horizontal="left" vertical="center" wrapText="1"/>
    </xf>
    <xf numFmtId="0" fontId="7" fillId="3" borderId="76" xfId="6" applyFont="1" applyFill="1" applyBorder="1" applyAlignment="1">
      <alignment horizontal="left" vertical="center"/>
    </xf>
    <xf numFmtId="0" fontId="7" fillId="3" borderId="82" xfId="6" applyFont="1" applyFill="1" applyBorder="1" applyAlignment="1">
      <alignment horizontal="left" vertical="center" wrapText="1"/>
    </xf>
    <xf numFmtId="0" fontId="7" fillId="3" borderId="83" xfId="6" applyFont="1" applyFill="1" applyBorder="1" applyAlignment="1">
      <alignment horizontal="left" vertical="center" wrapText="1"/>
    </xf>
    <xf numFmtId="0" fontId="7" fillId="3" borderId="84" xfId="6" applyFont="1" applyFill="1" applyBorder="1" applyAlignment="1">
      <alignment horizontal="left" vertical="center"/>
    </xf>
    <xf numFmtId="0" fontId="7" fillId="3" borderId="82" xfId="6" applyFont="1" applyFill="1" applyBorder="1" applyAlignment="1">
      <alignment horizontal="left" vertical="center"/>
    </xf>
    <xf numFmtId="0" fontId="7" fillId="3" borderId="83" xfId="6"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5" xfId="6" applyFont="1" applyBorder="1" applyAlignment="1">
      <alignment horizontal="center" vertical="center"/>
    </xf>
    <xf numFmtId="0" fontId="7" fillId="0" borderId="86" xfId="6"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6" applyNumberFormat="1" applyFont="1" applyFill="1" applyBorder="1" applyAlignment="1">
      <alignment horizontal="center" vertical="center" wrapText="1"/>
    </xf>
    <xf numFmtId="49" fontId="7" fillId="3" borderId="34" xfId="6" applyNumberFormat="1" applyFont="1" applyFill="1" applyBorder="1" applyAlignment="1">
      <alignment horizontal="center" vertical="center" wrapText="1"/>
    </xf>
    <xf numFmtId="0" fontId="7" fillId="2" borderId="64" xfId="6"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6" applyFont="1" applyBorder="1" applyAlignment="1">
      <alignment horizontal="center" vertical="center" shrinkToFit="1"/>
    </xf>
    <xf numFmtId="0" fontId="7" fillId="0" borderId="17" xfId="6" applyFont="1" applyBorder="1" applyAlignment="1">
      <alignment horizontal="center" vertical="center" shrinkToFit="1"/>
    </xf>
    <xf numFmtId="0" fontId="7" fillId="0" borderId="30" xfId="6" applyFont="1" applyBorder="1" applyAlignment="1" applyProtection="1">
      <alignment horizontal="center" vertical="center" shrinkToFit="1"/>
      <protection locked="0"/>
    </xf>
    <xf numFmtId="0" fontId="7" fillId="0" borderId="17" xfId="6" applyFont="1" applyBorder="1" applyAlignment="1" applyProtection="1">
      <alignment horizontal="center" vertical="center" shrinkToFit="1"/>
      <protection locked="0"/>
    </xf>
    <xf numFmtId="0" fontId="7" fillId="0" borderId="27" xfId="6" applyFont="1" applyBorder="1" applyAlignment="1" applyProtection="1">
      <alignment horizontal="center" vertical="center" shrinkToFit="1"/>
      <protection locked="0"/>
    </xf>
    <xf numFmtId="49" fontId="7" fillId="3" borderId="40"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8" xfId="6" applyFont="1" applyBorder="1" applyAlignment="1">
      <alignment horizontal="center" vertical="center" wrapText="1"/>
    </xf>
    <xf numFmtId="0" fontId="7" fillId="0" borderId="27" xfId="6" applyFont="1" applyBorder="1" applyAlignment="1">
      <alignment horizontal="center" vertical="center" wrapText="1"/>
    </xf>
    <xf numFmtId="0" fontId="7" fillId="3" borderId="1" xfId="6" applyFont="1" applyFill="1" applyBorder="1" applyAlignment="1">
      <alignment vertical="center" wrapText="1"/>
    </xf>
    <xf numFmtId="0" fontId="7" fillId="3" borderId="16" xfId="6" applyFont="1" applyFill="1" applyBorder="1" applyAlignment="1">
      <alignment vertical="center" wrapText="1"/>
    </xf>
    <xf numFmtId="0" fontId="7" fillId="3" borderId="10" xfId="6" applyFont="1" applyFill="1" applyBorder="1" applyAlignment="1">
      <alignment vertical="center" wrapText="1"/>
    </xf>
    <xf numFmtId="0" fontId="7" fillId="3" borderId="23"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2" borderId="30" xfId="6" applyFont="1" applyFill="1" applyBorder="1" applyAlignment="1" applyProtection="1">
      <alignment horizontal="center" vertical="center" wrapText="1"/>
      <protection locked="0"/>
    </xf>
    <xf numFmtId="0" fontId="7" fillId="2" borderId="17" xfId="6" applyFont="1" applyFill="1" applyBorder="1" applyAlignment="1" applyProtection="1">
      <alignment horizontal="center" vertical="center" wrapText="1"/>
      <protection locked="0"/>
    </xf>
    <xf numFmtId="0" fontId="7" fillId="2" borderId="27" xfId="6" applyFont="1" applyFill="1" applyBorder="1" applyAlignment="1" applyProtection="1">
      <alignment horizontal="center" vertical="center" wrapText="1"/>
      <protection locked="0"/>
    </xf>
    <xf numFmtId="0" fontId="7" fillId="0" borderId="30" xfId="6" applyFont="1" applyBorder="1" applyAlignment="1">
      <alignment horizontal="left" vertical="center" wrapText="1" shrinkToFit="1"/>
    </xf>
    <xf numFmtId="0" fontId="7" fillId="0" borderId="17" xfId="6" applyFont="1" applyBorder="1" applyAlignment="1">
      <alignment horizontal="left" vertical="center" wrapText="1" shrinkToFit="1"/>
    </xf>
    <xf numFmtId="0" fontId="7" fillId="0" borderId="47" xfId="6" applyFont="1" applyBorder="1" applyAlignment="1">
      <alignment horizontal="left" vertical="center" wrapText="1" shrinkToFi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EDB4F5E-4CCC-4B0A-B468-A861E1595C90}"/>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5" t="s">
        <v>0</v>
      </c>
      <c r="G2" s="306"/>
      <c r="H2" s="325">
        <v>23071002</v>
      </c>
      <c r="I2" s="326"/>
      <c r="J2" s="326"/>
      <c r="K2" s="326"/>
      <c r="L2" s="327"/>
      <c r="M2" s="31"/>
    </row>
    <row r="3" spans="1:29" s="1" customFormat="1" ht="15.75" customHeight="1">
      <c r="A3" s="328" t="s">
        <v>441</v>
      </c>
      <c r="B3" s="328"/>
      <c r="C3" s="328"/>
      <c r="D3" s="328"/>
      <c r="E3" s="328"/>
      <c r="F3" s="328"/>
      <c r="G3" s="328"/>
      <c r="H3" s="328"/>
      <c r="I3" s="328"/>
      <c r="J3" s="328"/>
      <c r="K3" s="328"/>
      <c r="L3" s="328"/>
      <c r="M3" s="328"/>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9" t="s">
        <v>182</v>
      </c>
      <c r="E5" s="330"/>
      <c r="F5" s="331"/>
      <c r="G5" s="332"/>
      <c r="H5" s="333"/>
      <c r="I5" s="333"/>
      <c r="J5" s="333"/>
      <c r="K5" s="333"/>
      <c r="L5" s="333"/>
      <c r="M5" s="334"/>
      <c r="N5" s="2"/>
    </row>
    <row r="6" spans="1:29" s="1" customFormat="1" ht="3.75" customHeight="1" thickBot="1">
      <c r="A6" s="3"/>
      <c r="B6" s="3"/>
      <c r="C6" s="3" t="s">
        <v>197</v>
      </c>
      <c r="D6" s="3"/>
      <c r="E6" s="3"/>
      <c r="F6" s="3"/>
      <c r="G6" s="3"/>
      <c r="H6" s="3"/>
      <c r="I6" s="3"/>
      <c r="J6" s="3"/>
      <c r="K6" s="3"/>
      <c r="L6" s="3"/>
      <c r="M6" s="3"/>
      <c r="N6" s="3"/>
    </row>
    <row r="7" spans="1:29" s="10" customFormat="1" ht="15" customHeight="1" thickBot="1">
      <c r="A7" s="30" t="s">
        <v>1</v>
      </c>
      <c r="B7" s="322" t="s">
        <v>471</v>
      </c>
      <c r="C7" s="323"/>
      <c r="D7" s="323"/>
      <c r="E7" s="323"/>
      <c r="F7" s="323"/>
      <c r="G7" s="323"/>
      <c r="H7" s="323"/>
      <c r="I7" s="323"/>
      <c r="J7" s="323"/>
      <c r="K7" s="323"/>
      <c r="L7" s="323"/>
      <c r="M7" s="324"/>
      <c r="N7" s="169"/>
      <c r="O7" s="169"/>
    </row>
    <row r="8" spans="1:29" s="10" customFormat="1" ht="12.75" customHeight="1" thickBot="1">
      <c r="A8" s="33" t="s">
        <v>2</v>
      </c>
      <c r="B8" s="33"/>
      <c r="C8" s="33"/>
      <c r="D8" s="164"/>
      <c r="E8" s="34"/>
      <c r="F8" s="34"/>
      <c r="G8" s="34"/>
      <c r="H8" s="164"/>
      <c r="I8" s="164"/>
      <c r="J8" s="164"/>
      <c r="K8" s="35"/>
      <c r="L8" s="35"/>
      <c r="M8" s="35"/>
    </row>
    <row r="9" spans="1:29" ht="34.5" customHeight="1" thickBot="1">
      <c r="A9" s="36" t="s">
        <v>3</v>
      </c>
      <c r="B9" s="305" t="s">
        <v>4</v>
      </c>
      <c r="C9" s="306"/>
      <c r="D9" s="307"/>
      <c r="E9" s="37" t="s">
        <v>164</v>
      </c>
      <c r="F9" s="38" t="s">
        <v>5</v>
      </c>
      <c r="G9" s="308" t="s">
        <v>6</v>
      </c>
      <c r="H9" s="309"/>
      <c r="I9" s="310"/>
      <c r="J9" s="39" t="s">
        <v>7</v>
      </c>
      <c r="K9" s="311" t="s">
        <v>8</v>
      </c>
      <c r="L9" s="312"/>
      <c r="M9" s="37" t="s">
        <v>9</v>
      </c>
      <c r="N9" s="12"/>
      <c r="O9" s="13"/>
      <c r="P9" s="32"/>
      <c r="Q9" s="13"/>
      <c r="R9" s="14"/>
      <c r="S9" s="14"/>
      <c r="T9" s="15"/>
      <c r="U9" s="15"/>
      <c r="V9" s="15"/>
      <c r="W9" s="15"/>
      <c r="X9" s="15"/>
      <c r="Y9" s="15"/>
      <c r="Z9" s="15"/>
      <c r="AA9" s="15"/>
      <c r="AB9" s="15"/>
      <c r="AC9" s="15"/>
    </row>
    <row r="10" spans="1:29" ht="21.95" customHeight="1">
      <c r="A10" s="293" t="s">
        <v>109</v>
      </c>
      <c r="B10" s="303" t="s">
        <v>442</v>
      </c>
      <c r="C10" s="303"/>
      <c r="D10" s="303"/>
      <c r="E10" s="295">
        <f>SUM(F10:F16)</f>
        <v>9.5</v>
      </c>
      <c r="F10" s="314">
        <v>6</v>
      </c>
      <c r="G10" s="47" t="s">
        <v>156</v>
      </c>
      <c r="H10" s="317"/>
      <c r="I10" s="318"/>
      <c r="J10" s="319">
        <f>IF(G12="",0,ROUND(MAX(MIN(6,((ROUND(G12-69,1))/14*6)),0),3))</f>
        <v>0</v>
      </c>
      <c r="K10" s="275" t="str">
        <f>IF(H10="","",J10)</f>
        <v/>
      </c>
      <c r="L10" s="276"/>
      <c r="M10" s="297">
        <f>ROUND(SUM(K10:K16),2)</f>
        <v>0</v>
      </c>
      <c r="N10" s="16"/>
      <c r="O10" s="87"/>
      <c r="P10" s="17"/>
      <c r="Q10" s="18"/>
      <c r="R10" s="19"/>
      <c r="S10" s="19"/>
      <c r="T10" s="15"/>
      <c r="U10" s="15"/>
      <c r="V10" s="15"/>
      <c r="W10" s="15"/>
      <c r="X10" s="15"/>
      <c r="Y10" s="15"/>
      <c r="Z10" s="15"/>
      <c r="AA10" s="15"/>
      <c r="AB10" s="15"/>
      <c r="AC10" s="15"/>
    </row>
    <row r="11" spans="1:29" ht="21.95" customHeight="1">
      <c r="A11" s="294"/>
      <c r="B11" s="303"/>
      <c r="C11" s="303"/>
      <c r="D11" s="303"/>
      <c r="E11" s="296"/>
      <c r="F11" s="315"/>
      <c r="G11" s="48" t="s">
        <v>157</v>
      </c>
      <c r="H11" s="291"/>
      <c r="I11" s="292"/>
      <c r="J11" s="320"/>
      <c r="K11" s="277"/>
      <c r="L11" s="278"/>
      <c r="M11" s="298"/>
      <c r="N11" s="16"/>
      <c r="O11" s="87"/>
      <c r="P11" s="17"/>
      <c r="Q11" s="18"/>
      <c r="R11" s="19"/>
      <c r="S11" s="19"/>
      <c r="T11" s="15"/>
      <c r="U11" s="15"/>
      <c r="V11" s="15"/>
      <c r="W11" s="15"/>
      <c r="X11" s="15"/>
      <c r="Y11" s="15"/>
      <c r="Z11" s="15"/>
      <c r="AA11" s="15"/>
      <c r="AB11" s="15"/>
      <c r="AC11" s="15"/>
    </row>
    <row r="12" spans="1:29" s="15" customFormat="1" ht="21.95" customHeight="1">
      <c r="A12" s="294"/>
      <c r="B12" s="303"/>
      <c r="C12" s="303"/>
      <c r="D12" s="303"/>
      <c r="E12" s="296"/>
      <c r="F12" s="316"/>
      <c r="G12" s="300" t="str">
        <f>IF(OR(H10=0,H10="",H11=""),"",ROUND(AVERAGE(H10:I11),1))</f>
        <v/>
      </c>
      <c r="H12" s="301"/>
      <c r="I12" s="302"/>
      <c r="J12" s="321"/>
      <c r="K12" s="279"/>
      <c r="L12" s="280"/>
      <c r="M12" s="298"/>
      <c r="N12" s="16"/>
      <c r="O12" s="11"/>
      <c r="P12" s="17"/>
      <c r="Q12" s="18"/>
      <c r="R12" s="19"/>
      <c r="S12" s="19"/>
    </row>
    <row r="13" spans="1:29" s="15" customFormat="1" ht="21.95" customHeight="1">
      <c r="A13" s="294"/>
      <c r="B13" s="303" t="s">
        <v>72</v>
      </c>
      <c r="C13" s="303"/>
      <c r="D13" s="303"/>
      <c r="E13" s="296"/>
      <c r="F13" s="163">
        <v>1</v>
      </c>
      <c r="G13" s="272"/>
      <c r="H13" s="273"/>
      <c r="I13" s="274"/>
      <c r="J13" s="170">
        <f>IF(G13="実績あり",1,0)</f>
        <v>0</v>
      </c>
      <c r="K13" s="245" t="str">
        <f>IF(G13="","",J13)</f>
        <v/>
      </c>
      <c r="L13" s="245"/>
      <c r="M13" s="298"/>
      <c r="N13" s="16"/>
      <c r="O13" s="11"/>
      <c r="P13" s="20" t="s">
        <v>107</v>
      </c>
      <c r="Q13" s="20" t="s">
        <v>104</v>
      </c>
      <c r="R13" s="21"/>
      <c r="S13" s="21"/>
      <c r="T13" s="20"/>
    </row>
    <row r="14" spans="1:29" s="15" customFormat="1" ht="38.25" customHeight="1">
      <c r="A14" s="294"/>
      <c r="B14" s="303" t="s">
        <v>446</v>
      </c>
      <c r="C14" s="303"/>
      <c r="D14" s="303"/>
      <c r="E14" s="296"/>
      <c r="F14" s="163">
        <v>2</v>
      </c>
      <c r="G14" s="272"/>
      <c r="H14" s="273"/>
      <c r="I14" s="274"/>
      <c r="J14" s="170">
        <f>IF(G14="表彰歴又は施工実績あり",2,0)</f>
        <v>0</v>
      </c>
      <c r="K14" s="245" t="str">
        <f t="shared" ref="K14:K32" si="0">IF(G14="","",J14)</f>
        <v/>
      </c>
      <c r="L14" s="245"/>
      <c r="M14" s="298"/>
      <c r="N14" s="16"/>
      <c r="O14" s="11"/>
      <c r="P14" s="224" t="s">
        <v>448</v>
      </c>
      <c r="Q14" s="20" t="s">
        <v>104</v>
      </c>
      <c r="R14" s="21"/>
      <c r="S14" s="21"/>
      <c r="T14" s="20"/>
    </row>
    <row r="15" spans="1:29" s="15" customFormat="1" ht="21.95" customHeight="1">
      <c r="A15" s="294"/>
      <c r="B15" s="303" t="s">
        <v>160</v>
      </c>
      <c r="C15" s="303"/>
      <c r="D15" s="303"/>
      <c r="E15" s="296"/>
      <c r="F15" s="163">
        <v>0</v>
      </c>
      <c r="G15" s="272"/>
      <c r="H15" s="273"/>
      <c r="I15" s="274"/>
      <c r="J15" s="171">
        <f>IF(OR(G15="指名停止",G15="文書指導"),-1,IF(G15="複数",-2,0))</f>
        <v>0</v>
      </c>
      <c r="K15" s="304" t="str">
        <f t="shared" si="0"/>
        <v/>
      </c>
      <c r="L15" s="304"/>
      <c r="M15" s="298"/>
      <c r="N15" s="16"/>
      <c r="O15" s="11"/>
      <c r="P15" s="20" t="s">
        <v>104</v>
      </c>
      <c r="Q15" s="20" t="s">
        <v>166</v>
      </c>
      <c r="R15" s="21" t="s">
        <v>167</v>
      </c>
      <c r="S15" s="21" t="s">
        <v>168</v>
      </c>
      <c r="T15" s="20"/>
    </row>
    <row r="16" spans="1:29" s="15" customFormat="1" ht="21.95" customHeight="1">
      <c r="A16" s="294"/>
      <c r="B16" s="303" t="s">
        <v>315</v>
      </c>
      <c r="C16" s="303"/>
      <c r="D16" s="303"/>
      <c r="E16" s="313"/>
      <c r="F16" s="163">
        <v>0.5</v>
      </c>
      <c r="G16" s="272"/>
      <c r="H16" s="273"/>
      <c r="I16" s="274"/>
      <c r="J16" s="170">
        <f>IF(G16="加入あり",0.5,0)</f>
        <v>0</v>
      </c>
      <c r="K16" s="245" t="str">
        <f t="shared" si="0"/>
        <v/>
      </c>
      <c r="L16" s="245"/>
      <c r="M16" s="299"/>
      <c r="N16" s="16"/>
      <c r="O16" s="11"/>
      <c r="P16" s="20" t="s">
        <v>105</v>
      </c>
      <c r="Q16" s="20" t="s">
        <v>104</v>
      </c>
      <c r="R16" s="21"/>
      <c r="S16" s="21"/>
      <c r="T16" s="20"/>
    </row>
    <row r="17" spans="1:26" s="15" customFormat="1" ht="21.95" customHeight="1">
      <c r="A17" s="293" t="s">
        <v>110</v>
      </c>
      <c r="B17" s="241" t="s">
        <v>316</v>
      </c>
      <c r="C17" s="241"/>
      <c r="D17" s="241"/>
      <c r="E17" s="295">
        <f>SUM(F17:F20)</f>
        <v>4.5</v>
      </c>
      <c r="F17" s="163">
        <v>1</v>
      </c>
      <c r="G17" s="272"/>
      <c r="H17" s="273"/>
      <c r="I17" s="274"/>
      <c r="J17" s="170">
        <f>IF(G17="実績あり",1,0)</f>
        <v>0</v>
      </c>
      <c r="K17" s="245" t="str">
        <f t="shared" si="0"/>
        <v/>
      </c>
      <c r="L17" s="245"/>
      <c r="M17" s="288">
        <f>ROUND(SUM(K17:K20),2)</f>
        <v>0</v>
      </c>
      <c r="N17" s="16"/>
      <c r="O17" s="11"/>
      <c r="P17" s="20" t="s">
        <v>107</v>
      </c>
      <c r="Q17" s="20" t="s">
        <v>104</v>
      </c>
      <c r="R17" s="20"/>
      <c r="S17" s="20"/>
      <c r="T17" s="20"/>
    </row>
    <row r="18" spans="1:26" s="15" customFormat="1" ht="21.95" customHeight="1">
      <c r="A18" s="294"/>
      <c r="B18" s="241" t="s">
        <v>317</v>
      </c>
      <c r="C18" s="241"/>
      <c r="D18" s="241"/>
      <c r="E18" s="296"/>
      <c r="F18" s="41">
        <v>2</v>
      </c>
      <c r="G18" s="290"/>
      <c r="H18" s="291"/>
      <c r="I18" s="292"/>
      <c r="J18" s="172">
        <f>ROUND(MAX(MIN(2,((G18-69)/14*2)),0),3)</f>
        <v>0</v>
      </c>
      <c r="K18" s="245" t="str">
        <f t="shared" si="0"/>
        <v/>
      </c>
      <c r="L18" s="245"/>
      <c r="M18" s="289"/>
      <c r="N18" s="16"/>
      <c r="O18" s="11"/>
      <c r="P18" s="20"/>
      <c r="Q18" s="20"/>
      <c r="R18" s="20"/>
      <c r="S18" s="20"/>
      <c r="T18" s="20"/>
    </row>
    <row r="19" spans="1:26" s="15" customFormat="1" ht="38.25" customHeight="1">
      <c r="A19" s="294"/>
      <c r="B19" s="241" t="s">
        <v>447</v>
      </c>
      <c r="C19" s="241"/>
      <c r="D19" s="241"/>
      <c r="E19" s="296"/>
      <c r="F19" s="163">
        <v>1</v>
      </c>
      <c r="G19" s="272"/>
      <c r="H19" s="273"/>
      <c r="I19" s="274"/>
      <c r="J19" s="170">
        <f>IF(G19="2件",1,IF(G19="1件",0.5,0))</f>
        <v>0</v>
      </c>
      <c r="K19" s="245" t="str">
        <f t="shared" si="0"/>
        <v/>
      </c>
      <c r="L19" s="245"/>
      <c r="M19" s="289"/>
      <c r="N19" s="16"/>
      <c r="O19" s="11"/>
      <c r="P19" s="20" t="s">
        <v>183</v>
      </c>
      <c r="Q19" s="20" t="s">
        <v>169</v>
      </c>
      <c r="R19" s="20" t="s">
        <v>104</v>
      </c>
      <c r="S19" s="20"/>
      <c r="T19" s="20"/>
    </row>
    <row r="20" spans="1:26" s="15" customFormat="1" ht="21.95" customHeight="1">
      <c r="A20" s="294"/>
      <c r="B20" s="241" t="s">
        <v>318</v>
      </c>
      <c r="C20" s="241"/>
      <c r="D20" s="241"/>
      <c r="E20" s="296"/>
      <c r="F20" s="163">
        <v>0.5</v>
      </c>
      <c r="G20" s="272"/>
      <c r="H20" s="273"/>
      <c r="I20" s="274"/>
      <c r="J20" s="170">
        <f>IF(G20="推奨単位以上",0.5,IF(G20="1/2以上",0.25,IF(G20="1/4以上1/2未満",0.15,IF(G20="1/4未満",0.1,0))))</f>
        <v>0</v>
      </c>
      <c r="K20" s="245" t="str">
        <f t="shared" si="0"/>
        <v/>
      </c>
      <c r="L20" s="245"/>
      <c r="M20" s="289"/>
      <c r="N20" s="16"/>
      <c r="O20" s="11"/>
      <c r="P20" s="173" t="s">
        <v>170</v>
      </c>
      <c r="Q20" s="173" t="s">
        <v>171</v>
      </c>
      <c r="R20" s="174" t="s">
        <v>319</v>
      </c>
      <c r="S20" s="174" t="s">
        <v>320</v>
      </c>
      <c r="T20" s="174" t="s">
        <v>104</v>
      </c>
    </row>
    <row r="21" spans="1:26" s="15" customFormat="1" ht="21.95" customHeight="1">
      <c r="A21" s="254" t="s">
        <v>321</v>
      </c>
      <c r="B21" s="241" t="s">
        <v>444</v>
      </c>
      <c r="C21" s="241"/>
      <c r="D21" s="175" t="s">
        <v>322</v>
      </c>
      <c r="E21" s="281">
        <f>SUM(F21:F32)</f>
        <v>8</v>
      </c>
      <c r="F21" s="41">
        <v>1.5</v>
      </c>
      <c r="G21" s="272"/>
      <c r="H21" s="273"/>
      <c r="I21" s="274"/>
      <c r="J21" s="172">
        <f>IF(G21="①②③全て",1.5,IF(G21="①②③のうち2項目",1,IF(G21="①②③のうち1項目",0.5,0)))</f>
        <v>0</v>
      </c>
      <c r="K21" s="245" t="str">
        <f t="shared" si="0"/>
        <v/>
      </c>
      <c r="L21" s="245"/>
      <c r="M21" s="285">
        <f>ROUND(SUM(K21:K32),2)</f>
        <v>0</v>
      </c>
      <c r="N21" s="16"/>
      <c r="O21" s="11"/>
      <c r="P21" s="22" t="s">
        <v>173</v>
      </c>
      <c r="Q21" s="22" t="s">
        <v>174</v>
      </c>
      <c r="R21" s="22" t="s">
        <v>175</v>
      </c>
      <c r="S21" s="20" t="s">
        <v>104</v>
      </c>
      <c r="T21" s="20"/>
      <c r="U21" s="23"/>
      <c r="V21" s="23"/>
      <c r="W21" s="23"/>
    </row>
    <row r="22" spans="1:26" s="15" customFormat="1" ht="21.95" customHeight="1">
      <c r="A22" s="255"/>
      <c r="B22" s="241"/>
      <c r="C22" s="241"/>
      <c r="D22" s="175" t="s">
        <v>323</v>
      </c>
      <c r="E22" s="282"/>
      <c r="F22" s="41">
        <v>0.5</v>
      </c>
      <c r="G22" s="272"/>
      <c r="H22" s="273"/>
      <c r="I22" s="274"/>
      <c r="J22" s="172">
        <f>IF(G22="対応実績あり",0.5,0)</f>
        <v>0</v>
      </c>
      <c r="K22" s="245" t="str">
        <f t="shared" si="0"/>
        <v/>
      </c>
      <c r="L22" s="245"/>
      <c r="M22" s="286"/>
      <c r="N22" s="16"/>
      <c r="O22" s="11"/>
      <c r="P22" s="22" t="s">
        <v>198</v>
      </c>
      <c r="Q22" s="22" t="s">
        <v>104</v>
      </c>
      <c r="R22" s="22"/>
      <c r="S22" s="20"/>
      <c r="T22" s="20"/>
      <c r="U22" s="23"/>
      <c r="V22" s="23"/>
      <c r="W22" s="23"/>
    </row>
    <row r="23" spans="1:26" s="15" customFormat="1" ht="21.95" customHeight="1">
      <c r="A23" s="255"/>
      <c r="B23" s="241"/>
      <c r="C23" s="241"/>
      <c r="D23" s="175" t="s">
        <v>324</v>
      </c>
      <c r="E23" s="282"/>
      <c r="F23" s="41">
        <v>0.5</v>
      </c>
      <c r="G23" s="272"/>
      <c r="H23" s="273"/>
      <c r="I23" s="274"/>
      <c r="J23" s="172">
        <f>IF(G23="参加実績あり",0.5,0)</f>
        <v>0</v>
      </c>
      <c r="K23" s="245" t="str">
        <f t="shared" si="0"/>
        <v/>
      </c>
      <c r="L23" s="245"/>
      <c r="M23" s="286"/>
      <c r="N23" s="16"/>
      <c r="O23" s="11"/>
      <c r="P23" s="22" t="s">
        <v>202</v>
      </c>
      <c r="Q23" s="22" t="s">
        <v>104</v>
      </c>
      <c r="R23" s="22"/>
      <c r="S23" s="20"/>
      <c r="T23" s="20"/>
      <c r="U23" s="23"/>
      <c r="V23" s="23"/>
      <c r="W23" s="23"/>
    </row>
    <row r="24" spans="1:26" s="15" customFormat="1" ht="21.95" customHeight="1">
      <c r="A24" s="255"/>
      <c r="B24" s="241" t="s">
        <v>325</v>
      </c>
      <c r="C24" s="241"/>
      <c r="D24" s="241"/>
      <c r="E24" s="282"/>
      <c r="F24" s="41">
        <v>1</v>
      </c>
      <c r="G24" s="260"/>
      <c r="H24" s="261"/>
      <c r="I24" s="262"/>
      <c r="J24" s="176">
        <f>IF(G24="2件",1,IF(G24="1件",0.5,IF(G24="なし",0,0)))</f>
        <v>0</v>
      </c>
      <c r="K24" s="245" t="str">
        <f>IF(G24="","",J24)</f>
        <v/>
      </c>
      <c r="L24" s="245"/>
      <c r="M24" s="286"/>
      <c r="N24" s="16"/>
      <c r="O24" s="11"/>
      <c r="P24" s="174" t="s">
        <v>183</v>
      </c>
      <c r="Q24" s="174" t="s">
        <v>169</v>
      </c>
      <c r="R24" s="174" t="s">
        <v>104</v>
      </c>
      <c r="S24" s="20"/>
      <c r="T24" s="20"/>
      <c r="U24" s="20" t="s">
        <v>179</v>
      </c>
      <c r="V24" s="20" t="s">
        <v>180</v>
      </c>
      <c r="W24" s="20" t="s">
        <v>176</v>
      </c>
      <c r="X24" s="20" t="s">
        <v>177</v>
      </c>
      <c r="Y24" s="20" t="s">
        <v>178</v>
      </c>
      <c r="Z24" s="20" t="s">
        <v>104</v>
      </c>
    </row>
    <row r="25" spans="1:26" s="15" customFormat="1" ht="21.95" customHeight="1">
      <c r="A25" s="255"/>
      <c r="B25" s="263" t="s">
        <v>326</v>
      </c>
      <c r="C25" s="264"/>
      <c r="D25" s="177" t="s">
        <v>327</v>
      </c>
      <c r="E25" s="282"/>
      <c r="F25" s="269">
        <v>1.5</v>
      </c>
      <c r="G25" s="272"/>
      <c r="H25" s="273"/>
      <c r="I25" s="274"/>
      <c r="J25" s="172">
        <f>IF(G25="2件",0.5,IF(G25="1件",0.25,0))</f>
        <v>0</v>
      </c>
      <c r="K25" s="275" t="str">
        <f>IF(AND(G25="",G26="",G27=""),"",SUM(J25:J27))</f>
        <v/>
      </c>
      <c r="L25" s="276"/>
      <c r="M25" s="286"/>
      <c r="N25" s="16"/>
      <c r="O25" s="11"/>
      <c r="P25" s="174" t="s">
        <v>183</v>
      </c>
      <c r="Q25" s="174" t="s">
        <v>169</v>
      </c>
      <c r="R25" s="174" t="s">
        <v>104</v>
      </c>
      <c r="S25" s="20"/>
      <c r="T25" s="20"/>
      <c r="U25" s="23"/>
      <c r="V25" s="23"/>
      <c r="W25" s="23"/>
    </row>
    <row r="26" spans="1:26" s="15" customFormat="1" ht="21.95" customHeight="1">
      <c r="A26" s="255"/>
      <c r="B26" s="265"/>
      <c r="C26" s="266"/>
      <c r="D26" s="178" t="s">
        <v>328</v>
      </c>
      <c r="E26" s="282"/>
      <c r="F26" s="270"/>
      <c r="G26" s="272"/>
      <c r="H26" s="273"/>
      <c r="I26" s="274"/>
      <c r="J26" s="179">
        <f>IF(G26="登録及び実績あり",0.5,0)</f>
        <v>0</v>
      </c>
      <c r="K26" s="277"/>
      <c r="L26" s="278"/>
      <c r="M26" s="286"/>
      <c r="N26" s="180"/>
      <c r="O26" s="11"/>
      <c r="P26" s="173" t="s">
        <v>200</v>
      </c>
      <c r="Q26" s="173" t="s">
        <v>155</v>
      </c>
      <c r="R26" s="22"/>
      <c r="S26" s="20"/>
      <c r="T26" s="20"/>
      <c r="U26" s="23"/>
      <c r="V26" s="23"/>
      <c r="W26" s="23"/>
    </row>
    <row r="27" spans="1:26" s="15" customFormat="1" ht="21.95" customHeight="1">
      <c r="A27" s="255"/>
      <c r="B27" s="267"/>
      <c r="C27" s="268"/>
      <c r="D27" s="178" t="s">
        <v>329</v>
      </c>
      <c r="E27" s="282"/>
      <c r="F27" s="271"/>
      <c r="G27" s="272"/>
      <c r="H27" s="273"/>
      <c r="I27" s="274"/>
      <c r="J27" s="181">
        <f>IF(G27="法定雇用障害者数以上",0.5,IF(G27="義務外雇用",0.5,IF(G27="法定雇用障害者数未満",0,0)))</f>
        <v>0</v>
      </c>
      <c r="K27" s="279"/>
      <c r="L27" s="280"/>
      <c r="M27" s="286"/>
      <c r="N27" s="16"/>
      <c r="O27" s="11"/>
      <c r="P27" s="173" t="s">
        <v>305</v>
      </c>
      <c r="Q27" s="173" t="s">
        <v>181</v>
      </c>
      <c r="R27" s="173" t="s">
        <v>306</v>
      </c>
      <c r="S27" s="174" t="s">
        <v>155</v>
      </c>
      <c r="T27" s="20"/>
      <c r="U27" s="23"/>
      <c r="V27" s="23"/>
      <c r="W27" s="23"/>
    </row>
    <row r="28" spans="1:26" s="15" customFormat="1" ht="21.95" customHeight="1">
      <c r="A28" s="255"/>
      <c r="B28" s="241" t="s">
        <v>330</v>
      </c>
      <c r="C28" s="241"/>
      <c r="D28" s="241"/>
      <c r="E28" s="282"/>
      <c r="F28" s="163">
        <v>0.5</v>
      </c>
      <c r="G28" s="257"/>
      <c r="H28" s="258"/>
      <c r="I28" s="259"/>
      <c r="J28" s="170">
        <f>IF(G28="2件",0.5,IF(G28="1件",0.25,0))</f>
        <v>0</v>
      </c>
      <c r="K28" s="245" t="str">
        <f t="shared" si="0"/>
        <v/>
      </c>
      <c r="L28" s="245"/>
      <c r="M28" s="286"/>
      <c r="O28" s="11"/>
      <c r="P28" s="174" t="s">
        <v>183</v>
      </c>
      <c r="Q28" s="174" t="s">
        <v>169</v>
      </c>
      <c r="R28" s="174" t="s">
        <v>104</v>
      </c>
      <c r="S28" s="20"/>
      <c r="T28" s="20"/>
    </row>
    <row r="29" spans="1:26" s="15" customFormat="1" ht="21.95" customHeight="1">
      <c r="A29" s="255"/>
      <c r="B29" s="284" t="s">
        <v>331</v>
      </c>
      <c r="C29" s="284"/>
      <c r="D29" s="284"/>
      <c r="E29" s="282"/>
      <c r="F29" s="163">
        <v>0.5</v>
      </c>
      <c r="G29" s="272"/>
      <c r="H29" s="273"/>
      <c r="I29" s="274"/>
      <c r="J29" s="170">
        <f>IF(G29="配置あり",0.5,0)</f>
        <v>0</v>
      </c>
      <c r="K29" s="245" t="str">
        <f t="shared" si="0"/>
        <v/>
      </c>
      <c r="L29" s="245"/>
      <c r="M29" s="286"/>
      <c r="N29" s="16"/>
      <c r="O29" s="11"/>
      <c r="P29" s="20" t="s">
        <v>106</v>
      </c>
      <c r="Q29" s="20" t="s">
        <v>104</v>
      </c>
      <c r="R29" s="20"/>
      <c r="S29" s="20"/>
      <c r="T29" s="20"/>
      <c r="U29" s="23"/>
      <c r="V29" s="23"/>
      <c r="W29" s="23"/>
    </row>
    <row r="30" spans="1:26" s="15" customFormat="1" ht="21.95" customHeight="1">
      <c r="A30" s="255"/>
      <c r="B30" s="241" t="s">
        <v>332</v>
      </c>
      <c r="C30" s="241"/>
      <c r="D30" s="241"/>
      <c r="E30" s="282"/>
      <c r="F30" s="41">
        <v>0.5</v>
      </c>
      <c r="G30" s="257"/>
      <c r="H30" s="258"/>
      <c r="I30" s="259"/>
      <c r="J30" s="170">
        <f>IF(G30="登録あり",0.5,0)</f>
        <v>0</v>
      </c>
      <c r="K30" s="245" t="str">
        <f t="shared" si="0"/>
        <v/>
      </c>
      <c r="L30" s="245"/>
      <c r="M30" s="286"/>
      <c r="N30" s="16"/>
      <c r="O30" s="11"/>
      <c r="P30" s="20" t="s">
        <v>201</v>
      </c>
      <c r="Q30" s="20" t="s">
        <v>104</v>
      </c>
      <c r="R30" s="20"/>
      <c r="S30" s="20"/>
      <c r="T30" s="20"/>
      <c r="U30" s="23"/>
      <c r="V30" s="23"/>
      <c r="W30" s="23"/>
    </row>
    <row r="31" spans="1:26" s="15" customFormat="1" ht="21.95" customHeight="1">
      <c r="A31" s="255"/>
      <c r="B31" s="241" t="s">
        <v>333</v>
      </c>
      <c r="C31" s="241"/>
      <c r="D31" s="241"/>
      <c r="E31" s="282"/>
      <c r="F31" s="41">
        <v>1</v>
      </c>
      <c r="G31" s="257"/>
      <c r="H31" s="258"/>
      <c r="I31" s="259"/>
      <c r="J31" s="170">
        <f>IF(G31="顕彰あり",1,0)</f>
        <v>0</v>
      </c>
      <c r="K31" s="245" t="str">
        <f t="shared" si="0"/>
        <v/>
      </c>
      <c r="L31" s="245"/>
      <c r="M31" s="286"/>
      <c r="N31" s="16"/>
      <c r="O31" s="11"/>
      <c r="P31" s="20" t="s">
        <v>172</v>
      </c>
      <c r="Q31" s="20" t="s">
        <v>104</v>
      </c>
      <c r="R31" s="20"/>
      <c r="S31" s="20"/>
      <c r="T31" s="20"/>
      <c r="U31" s="23"/>
      <c r="V31" s="23"/>
      <c r="W31" s="23"/>
    </row>
    <row r="32" spans="1:26" s="15" customFormat="1" ht="21.95" customHeight="1" thickBot="1">
      <c r="A32" s="256"/>
      <c r="B32" s="241" t="s">
        <v>334</v>
      </c>
      <c r="C32" s="241"/>
      <c r="D32" s="241"/>
      <c r="E32" s="283"/>
      <c r="F32" s="163">
        <v>0.5</v>
      </c>
      <c r="G32" s="242"/>
      <c r="H32" s="243"/>
      <c r="I32" s="244"/>
      <c r="J32" s="170">
        <f>IF(G32="配置あり",0.5,0)</f>
        <v>0</v>
      </c>
      <c r="K32" s="245" t="str">
        <f t="shared" si="0"/>
        <v/>
      </c>
      <c r="L32" s="245"/>
      <c r="M32" s="287"/>
      <c r="O32" s="11"/>
      <c r="P32" s="20" t="s">
        <v>106</v>
      </c>
      <c r="Q32" s="20" t="s">
        <v>104</v>
      </c>
      <c r="R32" s="20"/>
      <c r="S32" s="20"/>
      <c r="T32" s="20"/>
    </row>
    <row r="33" spans="1:29" s="15" customFormat="1" ht="12" customHeight="1">
      <c r="A33" s="38"/>
      <c r="B33" s="44"/>
      <c r="C33" s="44"/>
      <c r="D33" s="40"/>
      <c r="E33" s="222">
        <f>SUM(E10,E17,E21)</f>
        <v>22</v>
      </c>
      <c r="F33" s="163"/>
      <c r="G33" s="45"/>
      <c r="H33" s="45"/>
      <c r="I33" s="45"/>
      <c r="J33" s="42"/>
      <c r="K33" s="46"/>
      <c r="L33" s="43" t="s">
        <v>17</v>
      </c>
      <c r="M33" s="223">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6"/>
      <c r="G35" s="247"/>
      <c r="H35" s="247"/>
      <c r="I35" s="248"/>
      <c r="J35" s="51" t="s">
        <v>108</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9" t="s">
        <v>12</v>
      </c>
      <c r="B37" s="250" t="s">
        <v>111</v>
      </c>
      <c r="C37" s="250"/>
      <c r="D37" s="251" t="s">
        <v>13</v>
      </c>
      <c r="E37" s="250" t="s">
        <v>14</v>
      </c>
      <c r="F37" s="250"/>
      <c r="G37" s="252"/>
      <c r="H37" s="86" t="str">
        <f>IF(F35="","",M33)</f>
        <v/>
      </c>
      <c r="I37" s="52"/>
      <c r="J37" s="251" t="s">
        <v>13</v>
      </c>
      <c r="K37" s="253" t="str">
        <f>IF(E38="","",ROUNDDOWN((100+H37)/(E38/1000000),5))</f>
        <v/>
      </c>
      <c r="L37" s="253"/>
      <c r="M37" s="253"/>
      <c r="N37" s="237"/>
      <c r="P37" s="18"/>
    </row>
    <row r="38" spans="1:29" s="15" customFormat="1" ht="11.25" customHeight="1">
      <c r="A38" s="249"/>
      <c r="B38" s="238" t="s">
        <v>112</v>
      </c>
      <c r="C38" s="238"/>
      <c r="D38" s="251"/>
      <c r="E38" s="239" t="str">
        <f>IF(F35="","",F35)</f>
        <v/>
      </c>
      <c r="F38" s="239"/>
      <c r="G38" s="239"/>
      <c r="H38" s="165" t="s">
        <v>101</v>
      </c>
      <c r="I38" s="182"/>
      <c r="J38" s="251"/>
      <c r="K38" s="253"/>
      <c r="L38" s="253"/>
      <c r="M38" s="253"/>
      <c r="N38" s="237"/>
      <c r="P38" s="18"/>
    </row>
    <row r="39" spans="1:29" s="25" customFormat="1" ht="11.25" customHeight="1">
      <c r="A39" s="240" t="s">
        <v>19</v>
      </c>
      <c r="B39" s="240"/>
      <c r="C39" s="240"/>
      <c r="D39" s="240"/>
      <c r="E39" s="240"/>
      <c r="F39" s="240"/>
      <c r="G39" s="240"/>
      <c r="H39" s="240"/>
      <c r="I39" s="240"/>
      <c r="J39" s="240"/>
      <c r="K39" s="240"/>
      <c r="L39" s="240"/>
      <c r="M39" s="240"/>
      <c r="P39" s="18"/>
    </row>
    <row r="40" spans="1:29" s="15" customFormat="1" ht="12">
      <c r="A40" s="49" t="s">
        <v>15</v>
      </c>
      <c r="B40" s="49"/>
    </row>
    <row r="41" spans="1:29" s="25" customFormat="1" ht="10.5" customHeight="1">
      <c r="A41" s="26" t="s">
        <v>159</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5" t="s">
        <v>449</v>
      </c>
      <c r="B43" s="26"/>
      <c r="C43" s="27"/>
      <c r="D43" s="27"/>
      <c r="E43" s="27"/>
      <c r="F43" s="27"/>
      <c r="G43" s="27"/>
      <c r="H43" s="27"/>
      <c r="I43" s="27"/>
      <c r="J43" s="27"/>
      <c r="K43" s="27"/>
      <c r="L43" s="27"/>
      <c r="M43" s="27"/>
    </row>
    <row r="44" spans="1:29" s="25" customFormat="1" ht="10.5">
      <c r="A44" s="225" t="s">
        <v>450</v>
      </c>
      <c r="B44" s="26"/>
      <c r="C44" s="27"/>
      <c r="D44" s="27"/>
      <c r="E44" s="27"/>
      <c r="F44" s="27"/>
      <c r="G44" s="27"/>
      <c r="H44" s="27"/>
      <c r="I44" s="27"/>
      <c r="J44" s="27"/>
      <c r="K44" s="27"/>
      <c r="L44" s="27"/>
      <c r="M44" s="27"/>
    </row>
    <row r="45" spans="1:29" s="25" customFormat="1" ht="10.5" customHeight="1">
      <c r="A45" s="26" t="s">
        <v>113</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RLgXH32goKYlGtcgHVvH1GVZWvWVlV3fRbTDVl9IA0fEMIUxZSn7EBePAvW7X/1TYjbZDxDfThjMQKFeG7hvgw==" saltValue="DmL9t+798had/SG+K13Nm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2385-69DC-41D3-AF44-82D854352392}">
  <dimension ref="A1:AC28"/>
  <sheetViews>
    <sheetView showGridLines="0" view="pageBreakPreview" zoomScaleNormal="40" zoomScaleSheetLayoutView="100" workbookViewId="0">
      <selection activeCell="E7" sqref="E7"/>
    </sheetView>
  </sheetViews>
  <sheetFormatPr defaultRowHeight="12" outlineLevelCol="1"/>
  <cols>
    <col min="1" max="1" width="4.875" style="57" customWidth="1"/>
    <col min="2" max="2" width="5.875" style="57" customWidth="1"/>
    <col min="3" max="3" width="24.25" style="57" customWidth="1"/>
    <col min="4" max="4" width="6.875" style="57" customWidth="1"/>
    <col min="5" max="6" width="9.875" style="57" customWidth="1"/>
    <col min="7" max="7" width="4.5" style="58" customWidth="1"/>
    <col min="8" max="8" width="3.875" style="57" customWidth="1"/>
    <col min="9" max="9" width="3.625" style="57" customWidth="1"/>
    <col min="10" max="10" width="3.5" style="57" customWidth="1"/>
    <col min="11" max="12" width="3.875" style="57" customWidth="1"/>
    <col min="13" max="13" width="3.375" style="57" customWidth="1"/>
    <col min="14" max="14" width="3.125" style="57" customWidth="1"/>
    <col min="15" max="15" width="3.875" style="57" customWidth="1"/>
    <col min="16" max="16" width="3.375" style="57" customWidth="1"/>
    <col min="17" max="17" width="2.75" style="57" customWidth="1"/>
    <col min="18" max="18" width="2.125" style="57" customWidth="1"/>
    <col min="19" max="19" width="3.125" style="57" customWidth="1"/>
    <col min="20" max="20" width="9.125" style="57" customWidth="1"/>
    <col min="21" max="27" width="5.625" style="60" hidden="1" customWidth="1" outlineLevel="1"/>
    <col min="28" max="28" width="9.125" style="57" hidden="1" customWidth="1" outlineLevel="1"/>
    <col min="29" max="29" width="9" style="57" collapsed="1"/>
    <col min="30" max="16384" width="9" style="57"/>
  </cols>
  <sheetData>
    <row r="1" spans="1:28" ht="14.25" customHeight="1">
      <c r="A1" s="183" t="s">
        <v>456</v>
      </c>
      <c r="Q1" s="59"/>
    </row>
    <row r="2" spans="1:28" ht="12.75" thickBot="1">
      <c r="Q2" s="59"/>
    </row>
    <row r="3" spans="1:28" ht="12.75" customHeight="1" thickBot="1">
      <c r="H3" s="409" t="s">
        <v>0</v>
      </c>
      <c r="I3" s="410"/>
      <c r="J3" s="410"/>
      <c r="K3" s="411">
        <f>+'様式-1-Ⅰ（建築設備）'!H2</f>
        <v>23071002</v>
      </c>
      <c r="L3" s="412"/>
      <c r="M3" s="412"/>
      <c r="N3" s="412"/>
      <c r="O3" s="412"/>
      <c r="P3" s="413"/>
      <c r="Q3" s="184"/>
      <c r="U3" s="60" t="s">
        <v>129</v>
      </c>
      <c r="V3" s="60" t="s">
        <v>130</v>
      </c>
      <c r="Y3" s="60" t="s">
        <v>131</v>
      </c>
      <c r="AA3" s="60" t="s">
        <v>184</v>
      </c>
      <c r="AB3" s="57" t="s">
        <v>185</v>
      </c>
    </row>
    <row r="4" spans="1:28" ht="10.5" customHeight="1">
      <c r="H4" s="58"/>
      <c r="I4" s="58"/>
      <c r="J4" s="61"/>
      <c r="K4" s="61"/>
      <c r="L4" s="61"/>
      <c r="M4" s="61"/>
      <c r="N4" s="61"/>
      <c r="O4" s="61"/>
      <c r="P4" s="61"/>
      <c r="Q4" s="59"/>
    </row>
    <row r="5" spans="1:28" ht="24" customHeight="1">
      <c r="A5" s="414" t="s">
        <v>335</v>
      </c>
      <c r="B5" s="414"/>
      <c r="C5" s="414"/>
      <c r="D5" s="414"/>
      <c r="E5" s="414"/>
      <c r="F5" s="414"/>
      <c r="G5" s="414"/>
      <c r="H5" s="414"/>
      <c r="I5" s="414"/>
      <c r="J5" s="414"/>
      <c r="K5" s="414"/>
      <c r="L5" s="414"/>
      <c r="M5" s="414"/>
      <c r="N5" s="414"/>
      <c r="O5" s="414"/>
      <c r="P5" s="414"/>
      <c r="Q5" s="414"/>
      <c r="U5" s="60" t="s">
        <v>336</v>
      </c>
      <c r="V5" s="60" t="s">
        <v>186</v>
      </c>
      <c r="W5" s="60" t="s">
        <v>336</v>
      </c>
      <c r="X5" s="60" t="s">
        <v>133</v>
      </c>
      <c r="Y5" s="60" t="s">
        <v>187</v>
      </c>
      <c r="Z5" s="60" t="s">
        <v>337</v>
      </c>
      <c r="AA5" s="60" t="s">
        <v>188</v>
      </c>
      <c r="AB5" s="60" t="s">
        <v>189</v>
      </c>
    </row>
    <row r="6" spans="1:28" ht="18" customHeight="1" thickBot="1">
      <c r="A6" s="335" t="s">
        <v>224</v>
      </c>
      <c r="B6" s="336"/>
      <c r="C6" s="337"/>
      <c r="D6" s="98"/>
      <c r="E6" s="98" t="s">
        <v>163</v>
      </c>
      <c r="F6" s="418" t="s">
        <v>311</v>
      </c>
      <c r="G6" s="419"/>
      <c r="H6" s="420" t="s">
        <v>338</v>
      </c>
      <c r="I6" s="420"/>
      <c r="J6" s="420"/>
      <c r="K6" s="420"/>
      <c r="L6" s="420"/>
      <c r="M6" s="420"/>
      <c r="N6" s="420"/>
      <c r="O6" s="420"/>
      <c r="P6" s="420"/>
      <c r="Q6" s="419"/>
      <c r="AB6" s="60"/>
    </row>
    <row r="7" spans="1:28" ht="36" customHeight="1" thickBot="1">
      <c r="A7" s="415"/>
      <c r="B7" s="416"/>
      <c r="C7" s="417"/>
      <c r="D7" s="185" t="s">
        <v>339</v>
      </c>
      <c r="E7" s="99"/>
      <c r="F7" s="421" t="s">
        <v>85</v>
      </c>
      <c r="G7" s="422"/>
      <c r="H7" s="423"/>
      <c r="I7" s="424"/>
      <c r="J7" s="424"/>
      <c r="K7" s="424"/>
      <c r="L7" s="424"/>
      <c r="M7" s="424"/>
      <c r="N7" s="424"/>
      <c r="O7" s="424"/>
      <c r="P7" s="424"/>
      <c r="Q7" s="425"/>
      <c r="S7" s="58"/>
      <c r="U7" s="60" t="s">
        <v>340</v>
      </c>
      <c r="V7" s="60" t="s">
        <v>73</v>
      </c>
      <c r="W7" s="60" t="s">
        <v>341</v>
      </c>
      <c r="X7" s="60" t="s">
        <v>74</v>
      </c>
      <c r="Y7" s="226" t="s">
        <v>451</v>
      </c>
      <c r="Z7" s="60" t="s">
        <v>340</v>
      </c>
      <c r="AA7" s="60" t="s">
        <v>104</v>
      </c>
      <c r="AB7" s="57" t="s">
        <v>190</v>
      </c>
    </row>
    <row r="8" spans="1:28" ht="36" customHeight="1" thickBot="1">
      <c r="A8" s="350"/>
      <c r="B8" s="351"/>
      <c r="C8" s="352"/>
      <c r="D8" s="185" t="s">
        <v>342</v>
      </c>
      <c r="E8" s="99"/>
      <c r="F8" s="421" t="s">
        <v>343</v>
      </c>
      <c r="G8" s="422"/>
      <c r="H8" s="423"/>
      <c r="I8" s="424"/>
      <c r="J8" s="424"/>
      <c r="K8" s="424"/>
      <c r="L8" s="424"/>
      <c r="M8" s="424"/>
      <c r="N8" s="424"/>
      <c r="O8" s="424"/>
      <c r="P8" s="424"/>
      <c r="Q8" s="425"/>
      <c r="S8" s="58"/>
      <c r="U8" s="60" t="s">
        <v>344</v>
      </c>
      <c r="V8" s="60" t="s">
        <v>104</v>
      </c>
      <c r="W8" s="60" t="s">
        <v>345</v>
      </c>
      <c r="X8" s="60" t="s">
        <v>75</v>
      </c>
      <c r="Y8" s="60" t="s">
        <v>104</v>
      </c>
      <c r="Z8" s="60" t="s">
        <v>344</v>
      </c>
      <c r="AA8" s="60" t="s">
        <v>191</v>
      </c>
      <c r="AB8" s="57" t="s">
        <v>104</v>
      </c>
    </row>
    <row r="9" spans="1:28" ht="37.5" customHeight="1" thickBot="1">
      <c r="A9" s="388" t="s">
        <v>225</v>
      </c>
      <c r="B9" s="369" t="s">
        <v>20</v>
      </c>
      <c r="C9" s="391"/>
      <c r="D9" s="392" t="s">
        <v>21</v>
      </c>
      <c r="E9" s="354"/>
      <c r="F9" s="342" t="s">
        <v>70</v>
      </c>
      <c r="G9" s="343"/>
      <c r="H9" s="344"/>
      <c r="I9" s="186"/>
      <c r="J9" s="231"/>
      <c r="K9" s="231"/>
      <c r="L9" s="231"/>
      <c r="M9" s="231"/>
      <c r="N9" s="231"/>
      <c r="O9" s="93"/>
      <c r="P9" s="93"/>
      <c r="Q9" s="100"/>
      <c r="S9" s="58"/>
      <c r="U9" s="60" t="s">
        <v>346</v>
      </c>
      <c r="W9" s="60" t="s">
        <v>347</v>
      </c>
      <c r="Z9" s="60" t="s">
        <v>346</v>
      </c>
      <c r="AA9" s="60" t="s">
        <v>192</v>
      </c>
    </row>
    <row r="10" spans="1:28" ht="39" customHeight="1" thickBot="1">
      <c r="A10" s="389"/>
      <c r="B10" s="368" t="s">
        <v>348</v>
      </c>
      <c r="C10" s="368"/>
      <c r="D10" s="348" t="s">
        <v>311</v>
      </c>
      <c r="E10" s="393"/>
      <c r="F10" s="394" t="s">
        <v>469</v>
      </c>
      <c r="G10" s="395"/>
      <c r="H10" s="396" t="s">
        <v>349</v>
      </c>
      <c r="I10" s="397"/>
      <c r="J10" s="397"/>
      <c r="K10" s="398"/>
      <c r="L10" s="403"/>
      <c r="M10" s="404"/>
      <c r="N10" s="404"/>
      <c r="O10" s="404"/>
      <c r="P10" s="404"/>
      <c r="Q10" s="405"/>
      <c r="S10" s="58"/>
      <c r="U10" s="60" t="s">
        <v>350</v>
      </c>
      <c r="W10" s="60" t="s">
        <v>351</v>
      </c>
      <c r="Z10" s="60" t="s">
        <v>350</v>
      </c>
      <c r="AA10" s="60" t="s">
        <v>193</v>
      </c>
    </row>
    <row r="11" spans="1:28" ht="22.5" customHeight="1" thickBot="1">
      <c r="A11" s="389"/>
      <c r="B11" s="368" t="s">
        <v>134</v>
      </c>
      <c r="C11" s="369"/>
      <c r="D11" s="403"/>
      <c r="E11" s="404"/>
      <c r="F11" s="404"/>
      <c r="G11" s="404"/>
      <c r="H11" s="404"/>
      <c r="I11" s="405"/>
      <c r="J11" s="101"/>
      <c r="K11" s="102"/>
      <c r="L11" s="102"/>
      <c r="M11" s="102"/>
      <c r="N11" s="102"/>
      <c r="O11" s="102"/>
      <c r="P11" s="102"/>
      <c r="Q11" s="103"/>
      <c r="S11" s="58"/>
      <c r="U11" s="60" t="s">
        <v>352</v>
      </c>
      <c r="W11" s="60" t="s">
        <v>353</v>
      </c>
      <c r="Z11" s="60" t="s">
        <v>352</v>
      </c>
    </row>
    <row r="12" spans="1:28" ht="22.5" customHeight="1" thickBot="1">
      <c r="A12" s="389"/>
      <c r="B12" s="368" t="s">
        <v>102</v>
      </c>
      <c r="C12" s="369"/>
      <c r="D12" s="403"/>
      <c r="E12" s="404"/>
      <c r="F12" s="404"/>
      <c r="G12" s="404"/>
      <c r="H12" s="404"/>
      <c r="I12" s="404"/>
      <c r="J12" s="404"/>
      <c r="K12" s="404"/>
      <c r="L12" s="404"/>
      <c r="M12" s="404"/>
      <c r="N12" s="404"/>
      <c r="O12" s="404"/>
      <c r="P12" s="404"/>
      <c r="Q12" s="405"/>
      <c r="S12" s="58"/>
      <c r="W12" s="60" t="s">
        <v>340</v>
      </c>
      <c r="Z12" s="60" t="s">
        <v>354</v>
      </c>
    </row>
    <row r="13" spans="1:28" ht="23.25" customHeight="1" thickBot="1">
      <c r="A13" s="389"/>
      <c r="B13" s="368" t="s">
        <v>133</v>
      </c>
      <c r="C13" s="369"/>
      <c r="D13" s="342" t="s">
        <v>76</v>
      </c>
      <c r="E13" s="344"/>
      <c r="F13" s="382" t="s">
        <v>355</v>
      </c>
      <c r="G13" s="383"/>
      <c r="H13" s="383"/>
      <c r="I13" s="383"/>
      <c r="J13" s="383"/>
      <c r="K13" s="383"/>
      <c r="L13" s="383"/>
      <c r="M13" s="383"/>
      <c r="N13" s="384"/>
      <c r="O13" s="385"/>
      <c r="P13" s="386"/>
      <c r="Q13" s="387"/>
      <c r="S13" s="58"/>
      <c r="W13" s="60" t="s">
        <v>344</v>
      </c>
    </row>
    <row r="14" spans="1:28" ht="22.5" customHeight="1" thickBot="1">
      <c r="A14" s="389"/>
      <c r="B14" s="353" t="s">
        <v>356</v>
      </c>
      <c r="C14" s="399"/>
      <c r="D14" s="400"/>
      <c r="E14" s="400"/>
      <c r="F14" s="400"/>
      <c r="G14" s="400"/>
      <c r="H14" s="399"/>
      <c r="I14" s="399"/>
      <c r="J14" s="399"/>
      <c r="K14" s="399"/>
      <c r="L14" s="399"/>
      <c r="M14" s="399"/>
      <c r="N14" s="399"/>
      <c r="O14" s="399"/>
      <c r="P14" s="399"/>
      <c r="Q14" s="401"/>
      <c r="S14" s="58"/>
      <c r="W14" s="60" t="s">
        <v>346</v>
      </c>
    </row>
    <row r="15" spans="1:28" ht="32.25" customHeight="1" thickBot="1">
      <c r="A15" s="389"/>
      <c r="B15" s="402" t="s">
        <v>158</v>
      </c>
      <c r="C15" s="392"/>
      <c r="D15" s="406">
        <v>0</v>
      </c>
      <c r="E15" s="407"/>
      <c r="F15" s="407"/>
      <c r="G15" s="408"/>
      <c r="H15" s="379"/>
      <c r="I15" s="380"/>
      <c r="J15" s="380"/>
      <c r="K15" s="380"/>
      <c r="L15" s="380"/>
      <c r="M15" s="380"/>
      <c r="N15" s="380"/>
      <c r="O15" s="380"/>
      <c r="P15" s="380"/>
      <c r="Q15" s="381"/>
      <c r="S15" s="58"/>
      <c r="U15" s="57"/>
      <c r="W15" s="60" t="s">
        <v>350</v>
      </c>
    </row>
    <row r="16" spans="1:28" ht="22.5" customHeight="1" thickBot="1">
      <c r="A16" s="389"/>
      <c r="B16" s="368" t="s">
        <v>115</v>
      </c>
      <c r="C16" s="369"/>
      <c r="D16" s="370"/>
      <c r="E16" s="371"/>
      <c r="F16" s="371"/>
      <c r="G16" s="371"/>
      <c r="H16" s="371"/>
      <c r="I16" s="371"/>
      <c r="J16" s="371"/>
      <c r="K16" s="371"/>
      <c r="L16" s="371"/>
      <c r="M16" s="371"/>
      <c r="N16" s="371"/>
      <c r="O16" s="371"/>
      <c r="P16" s="371"/>
      <c r="Q16" s="372"/>
      <c r="S16" s="58"/>
      <c r="W16" s="60" t="s">
        <v>352</v>
      </c>
    </row>
    <row r="17" spans="1:27" ht="60" customHeight="1" thickBot="1">
      <c r="A17" s="389"/>
      <c r="B17" s="368" t="s">
        <v>22</v>
      </c>
      <c r="C17" s="369"/>
      <c r="D17" s="373"/>
      <c r="E17" s="374"/>
      <c r="F17" s="374"/>
      <c r="G17" s="374"/>
      <c r="H17" s="374"/>
      <c r="I17" s="374"/>
      <c r="J17" s="374"/>
      <c r="K17" s="374"/>
      <c r="L17" s="374"/>
      <c r="M17" s="374"/>
      <c r="N17" s="374"/>
      <c r="O17" s="374"/>
      <c r="P17" s="374"/>
      <c r="Q17" s="375"/>
      <c r="S17" s="58"/>
      <c r="W17" s="60" t="s">
        <v>354</v>
      </c>
    </row>
    <row r="18" spans="1:27" ht="23.25" customHeight="1" thickBot="1">
      <c r="A18" s="390"/>
      <c r="B18" s="368" t="s">
        <v>103</v>
      </c>
      <c r="C18" s="369"/>
      <c r="D18" s="376"/>
      <c r="E18" s="377"/>
      <c r="F18" s="377"/>
      <c r="G18" s="377"/>
      <c r="H18" s="104" t="s">
        <v>135</v>
      </c>
      <c r="I18" s="377"/>
      <c r="J18" s="377"/>
      <c r="K18" s="377"/>
      <c r="L18" s="377"/>
      <c r="M18" s="377"/>
      <c r="N18" s="377"/>
      <c r="O18" s="377"/>
      <c r="P18" s="377"/>
      <c r="Q18" s="378"/>
      <c r="S18" s="58"/>
    </row>
    <row r="19" spans="1:27" ht="27" customHeight="1" thickBot="1">
      <c r="A19" s="335" t="s">
        <v>452</v>
      </c>
      <c r="B19" s="336"/>
      <c r="C19" s="337"/>
      <c r="D19" s="353" t="s">
        <v>453</v>
      </c>
      <c r="E19" s="354"/>
      <c r="F19" s="355" t="s">
        <v>470</v>
      </c>
      <c r="G19" s="356"/>
      <c r="H19" s="357"/>
      <c r="I19" s="358" t="s">
        <v>465</v>
      </c>
      <c r="J19" s="359"/>
      <c r="K19" s="360"/>
      <c r="L19" s="361" t="s">
        <v>469</v>
      </c>
      <c r="M19" s="362"/>
      <c r="N19" s="362"/>
      <c r="O19" s="362"/>
      <c r="P19" s="362"/>
      <c r="Q19" s="363"/>
      <c r="S19" s="58"/>
    </row>
    <row r="20" spans="1:27" ht="39" customHeight="1" thickBot="1">
      <c r="A20" s="350"/>
      <c r="B20" s="351"/>
      <c r="C20" s="352"/>
      <c r="D20" s="348" t="s">
        <v>454</v>
      </c>
      <c r="E20" s="364"/>
      <c r="F20" s="365"/>
      <c r="G20" s="366"/>
      <c r="H20" s="366"/>
      <c r="I20" s="366"/>
      <c r="J20" s="366"/>
      <c r="K20" s="366"/>
      <c r="L20" s="366"/>
      <c r="M20" s="366"/>
      <c r="N20" s="366"/>
      <c r="O20" s="366"/>
      <c r="P20" s="366"/>
      <c r="Q20" s="367"/>
      <c r="S20" s="58"/>
    </row>
    <row r="21" spans="1:27" ht="39" customHeight="1" thickBot="1">
      <c r="A21" s="335" t="s">
        <v>226</v>
      </c>
      <c r="B21" s="336"/>
      <c r="C21" s="337"/>
      <c r="D21" s="338" t="s">
        <v>114</v>
      </c>
      <c r="E21" s="339"/>
      <c r="F21" s="340"/>
      <c r="G21" s="340"/>
      <c r="H21" s="340"/>
      <c r="I21" s="339"/>
      <c r="J21" s="339"/>
      <c r="K21" s="339"/>
      <c r="L21" s="341"/>
      <c r="M21" s="342" t="s">
        <v>77</v>
      </c>
      <c r="N21" s="343"/>
      <c r="O21" s="343"/>
      <c r="P21" s="343"/>
      <c r="Q21" s="344"/>
      <c r="S21" s="58"/>
    </row>
    <row r="22" spans="1:27" ht="39" customHeight="1" thickBot="1">
      <c r="A22" s="345" t="s">
        <v>357</v>
      </c>
      <c r="B22" s="346"/>
      <c r="C22" s="347"/>
      <c r="D22" s="348" t="s">
        <v>64</v>
      </c>
      <c r="E22" s="349"/>
      <c r="F22" s="342" t="s">
        <v>470</v>
      </c>
      <c r="G22" s="343"/>
      <c r="H22" s="344"/>
      <c r="I22" s="166"/>
      <c r="J22" s="232"/>
      <c r="K22" s="232"/>
      <c r="L22" s="232"/>
      <c r="M22" s="232"/>
      <c r="N22" s="105"/>
      <c r="O22" s="105"/>
      <c r="P22" s="105"/>
      <c r="Q22" s="106"/>
      <c r="S22" s="58"/>
    </row>
    <row r="23" spans="1:27" ht="6.75" customHeight="1" thickBot="1">
      <c r="A23" s="107"/>
      <c r="B23" s="107"/>
      <c r="C23" s="107"/>
      <c r="D23" s="108"/>
      <c r="E23" s="108"/>
      <c r="F23" s="109"/>
      <c r="G23" s="62"/>
      <c r="H23" s="62"/>
      <c r="I23" s="62"/>
      <c r="J23" s="62"/>
      <c r="K23" s="62"/>
      <c r="L23" s="62"/>
      <c r="M23" s="62"/>
      <c r="N23" s="62"/>
      <c r="O23" s="62"/>
      <c r="P23" s="62"/>
      <c r="Q23" s="62"/>
      <c r="S23" s="58"/>
    </row>
    <row r="24" spans="1:27" s="63" customFormat="1" ht="14.25" customHeight="1" thickBot="1">
      <c r="A24" s="65" t="s">
        <v>30</v>
      </c>
      <c r="B24" s="66"/>
      <c r="C24" s="63" t="s">
        <v>31</v>
      </c>
      <c r="G24" s="67"/>
      <c r="U24" s="64"/>
      <c r="V24" s="64"/>
      <c r="W24" s="64"/>
      <c r="X24" s="64"/>
      <c r="Y24" s="64"/>
      <c r="Z24" s="64"/>
      <c r="AA24" s="64"/>
    </row>
    <row r="25" spans="1:27" s="63" customFormat="1" ht="14.25" customHeight="1" thickBot="1">
      <c r="A25" s="65"/>
      <c r="B25" s="68"/>
      <c r="C25" s="63" t="s">
        <v>32</v>
      </c>
      <c r="G25" s="67"/>
      <c r="U25" s="64"/>
      <c r="V25" s="64"/>
      <c r="W25" s="64"/>
      <c r="X25" s="64"/>
      <c r="Y25" s="64"/>
      <c r="Z25" s="64"/>
      <c r="AA25" s="64"/>
    </row>
    <row r="26" spans="1:27" s="63" customFormat="1" ht="14.25" customHeight="1">
      <c r="A26" s="65" t="s">
        <v>33</v>
      </c>
      <c r="B26" s="63" t="s">
        <v>34</v>
      </c>
      <c r="U26" s="64"/>
      <c r="V26" s="64"/>
      <c r="W26" s="64"/>
      <c r="X26" s="64"/>
      <c r="Y26" s="64"/>
      <c r="Z26" s="64"/>
      <c r="AA26" s="64"/>
    </row>
    <row r="27" spans="1:27" s="63" customFormat="1" ht="14.25" customHeight="1">
      <c r="A27" s="65" t="s">
        <v>35</v>
      </c>
      <c r="B27" s="227" t="s">
        <v>455</v>
      </c>
      <c r="U27" s="64"/>
      <c r="V27" s="64"/>
      <c r="W27" s="64"/>
      <c r="X27" s="64"/>
      <c r="Y27" s="64"/>
      <c r="Z27" s="64"/>
      <c r="AA27" s="64"/>
    </row>
    <row r="28" spans="1:27" ht="14.25" customHeight="1"/>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L19:Q19" xr:uid="{E5132C6C-F946-4CC9-B28E-F5E908861114}">
      <formula1>$Z$7:$Z$12</formula1>
    </dataValidation>
    <dataValidation type="list" errorStyle="warning" allowBlank="1" showInputMessage="1" showErrorMessage="1" sqref="F7:G8" xr:uid="{C733CD3E-8901-48C8-A58A-5767D73E58EB}">
      <formula1>$U$7:$U$11</formula1>
    </dataValidation>
    <dataValidation type="list" errorStyle="warning" allowBlank="1" showInputMessage="1" showErrorMessage="1" sqref="F10:G10" xr:uid="{6AA118C0-3FE0-4DE7-92BB-D08C1AB6747E}">
      <formula1>$W$7:$W$17</formula1>
    </dataValidation>
    <dataValidation type="list" errorStyle="warning" allowBlank="1" showInputMessage="1" showErrorMessage="1" sqref="D13:E13" xr:uid="{65B37AD3-CEC9-4C08-AE05-B4540905F7E7}">
      <formula1>$X$7:$X$8</formula1>
    </dataValidation>
    <dataValidation type="list" errorStyle="warning" allowBlank="1" showErrorMessage="1" sqref="F22:H22" xr:uid="{5B0B33A6-2D9A-4944-9B64-F8BD6844DDA6}">
      <formula1>$AB$7:$AB$8</formula1>
    </dataValidation>
    <dataValidation type="list" errorStyle="warning" allowBlank="1" showInputMessage="1" showErrorMessage="1" sqref="M21:Q21" xr:uid="{3707C5B6-E5A8-426C-9DFD-8C8F3367716F}">
      <formula1>$AA$7:$AA$10</formula1>
    </dataValidation>
    <dataValidation type="list" errorStyle="warning" allowBlank="1" showInputMessage="1" showErrorMessage="1" sqref="F19:H19" xr:uid="{1BC9EF30-C024-4D25-8380-6F94364ABEF4}">
      <formula1>$Y$7:$Y$8</formula1>
    </dataValidation>
    <dataValidation type="list" errorStyle="warning" allowBlank="1" showInputMessage="1" showErrorMessage="1" sqref="F9:H9" xr:uid="{EE27C537-4963-4EE8-8461-EB9459DA3F5B}">
      <formula1>$V$7:$V$8</formula1>
    </dataValidation>
    <dataValidation type="whole" allowBlank="1" showInputMessage="1" showErrorMessage="1" sqref="E7:E8" xr:uid="{B3BEC64F-CFB8-4D2E-A8CD-BA7FA5BB10F6}">
      <formula1>0</formula1>
      <formula2>100</formula2>
    </dataValidation>
    <dataValidation allowBlank="1" showInputMessage="1" showErrorMessage="1" promptTitle="CORINS登録番号の記入例" prompt="_x000a_　・1234-5678W_x000a_　　（4桁-4桁+英字）_x000a_　・1234567890_x000a_　　（10桁の数字）" sqref="L10:Q10" xr:uid="{D51125A2-6BD1-4683-B52A-B6EE72E198FB}"/>
    <dataValidation allowBlank="1" showInputMessage="1" showErrorMessage="1" prompt="入力は_x000a_西暦/月/日" sqref="D18:G18 I18:Q18 N22" xr:uid="{F3E40E0C-2804-4B99-A2AF-FB39B3957D3F}"/>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93D0-F1BD-4E0B-A37A-BCE7E0151C04}">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87" t="s">
        <v>457</v>
      </c>
      <c r="B1" s="69"/>
      <c r="C1" s="69"/>
      <c r="D1" s="69"/>
      <c r="E1" s="69"/>
      <c r="F1" s="121"/>
      <c r="G1" s="69"/>
      <c r="H1" s="69"/>
      <c r="I1" s="69"/>
      <c r="J1" s="69"/>
      <c r="K1" s="69"/>
      <c r="L1" s="69"/>
      <c r="M1" s="71"/>
      <c r="N1" s="69"/>
      <c r="O1" s="69"/>
      <c r="P1" s="69"/>
      <c r="Q1" s="69"/>
      <c r="R1" s="69"/>
      <c r="S1" s="69"/>
      <c r="T1" s="69"/>
      <c r="U1" s="69"/>
      <c r="V1" s="69"/>
      <c r="W1" s="69"/>
      <c r="X1" s="69"/>
      <c r="Y1" s="69"/>
      <c r="Z1" s="69"/>
      <c r="AA1" s="69"/>
      <c r="AB1" s="69"/>
      <c r="AC1" s="69"/>
    </row>
    <row r="2" spans="1:37" ht="14.25" thickBot="1">
      <c r="A2" s="69"/>
      <c r="B2" s="69"/>
      <c r="C2" s="69"/>
      <c r="D2" s="69"/>
      <c r="E2" s="69"/>
      <c r="F2" s="236" t="s">
        <v>0</v>
      </c>
      <c r="G2" s="521">
        <f>+'様式-1-Ⅰ（建築設備）'!H2</f>
        <v>23071002</v>
      </c>
      <c r="H2" s="522"/>
      <c r="I2" s="522"/>
      <c r="J2" s="522"/>
      <c r="K2" s="522"/>
      <c r="L2" s="523"/>
      <c r="M2" s="72"/>
      <c r="N2" s="69"/>
      <c r="O2" s="69"/>
      <c r="P2" s="69"/>
      <c r="Q2" s="69"/>
      <c r="R2" s="69"/>
      <c r="S2" s="69" t="s">
        <v>132</v>
      </c>
      <c r="T2" s="69"/>
      <c r="U2" s="69"/>
      <c r="V2" s="69"/>
      <c r="W2" s="69" t="s">
        <v>358</v>
      </c>
      <c r="X2" s="69"/>
      <c r="Y2" s="69"/>
      <c r="Z2" s="69" t="s">
        <v>359</v>
      </c>
      <c r="AA2" s="69"/>
      <c r="AB2" s="69" t="s">
        <v>360</v>
      </c>
      <c r="AC2" s="69"/>
    </row>
    <row r="3" spans="1:37" s="57" customFormat="1" ht="10.5" customHeight="1">
      <c r="G3" s="58"/>
      <c r="H3" s="58"/>
      <c r="I3" s="58"/>
      <c r="J3" s="61"/>
      <c r="K3" s="61"/>
      <c r="L3" s="61"/>
      <c r="M3" s="61"/>
      <c r="N3" s="61"/>
      <c r="O3" s="61"/>
      <c r="P3" s="61"/>
      <c r="Q3" s="59"/>
      <c r="R3" s="59"/>
      <c r="S3" s="59"/>
      <c r="T3" s="59"/>
      <c r="U3" s="59"/>
      <c r="V3" s="59"/>
      <c r="W3" s="59"/>
      <c r="X3" s="59"/>
      <c r="Y3" s="59"/>
      <c r="Z3" s="59"/>
      <c r="AA3" s="59"/>
      <c r="AB3" s="59"/>
      <c r="AC3" s="59"/>
      <c r="AG3" s="60"/>
      <c r="AH3" s="60"/>
      <c r="AI3" s="60"/>
      <c r="AJ3" s="60"/>
      <c r="AK3" s="60"/>
    </row>
    <row r="4" spans="1:37" ht="24" customHeight="1" thickBot="1">
      <c r="A4" s="524" t="s">
        <v>361</v>
      </c>
      <c r="B4" s="524"/>
      <c r="C4" s="524"/>
      <c r="D4" s="524"/>
      <c r="E4" s="524"/>
      <c r="F4" s="524"/>
      <c r="G4" s="524"/>
      <c r="H4" s="524"/>
      <c r="I4" s="524"/>
      <c r="J4" s="524"/>
      <c r="K4" s="524"/>
      <c r="L4" s="524"/>
      <c r="M4" s="524"/>
      <c r="N4" s="69"/>
      <c r="O4" s="69"/>
      <c r="P4" s="69"/>
      <c r="Q4" s="4" t="s">
        <v>362</v>
      </c>
      <c r="R4" s="188" t="s">
        <v>363</v>
      </c>
      <c r="S4" s="69" t="s">
        <v>364</v>
      </c>
      <c r="T4" s="60" t="s">
        <v>336</v>
      </c>
      <c r="U4" s="60" t="s">
        <v>365</v>
      </c>
      <c r="V4" s="60" t="s">
        <v>138</v>
      </c>
      <c r="W4" s="60" t="s">
        <v>366</v>
      </c>
      <c r="X4" s="60" t="s">
        <v>138</v>
      </c>
      <c r="Y4" s="60" t="s">
        <v>336</v>
      </c>
      <c r="Z4" s="60" t="s">
        <v>187</v>
      </c>
      <c r="AA4" s="60" t="s">
        <v>337</v>
      </c>
      <c r="AB4" s="60" t="s">
        <v>367</v>
      </c>
      <c r="AC4" s="60" t="s">
        <v>368</v>
      </c>
    </row>
    <row r="5" spans="1:37" ht="18" customHeight="1" thickBot="1">
      <c r="A5" s="70"/>
      <c r="B5" s="9"/>
      <c r="C5" s="525" t="s">
        <v>79</v>
      </c>
      <c r="D5" s="526"/>
      <c r="E5" s="526"/>
      <c r="F5" s="526"/>
      <c r="G5" s="526"/>
      <c r="H5" s="526"/>
      <c r="I5" s="526"/>
      <c r="J5" s="526"/>
      <c r="K5" s="527"/>
      <c r="L5" s="9"/>
      <c r="M5" s="9"/>
      <c r="N5" s="69"/>
      <c r="O5" s="69"/>
      <c r="P5" s="69"/>
      <c r="S5" s="69"/>
      <c r="T5" s="60"/>
      <c r="U5" s="60"/>
      <c r="V5" s="60"/>
      <c r="W5" s="60"/>
      <c r="X5" s="60"/>
      <c r="Y5" s="60"/>
      <c r="Z5" s="60"/>
      <c r="AA5" s="60"/>
      <c r="AB5" s="60"/>
      <c r="AC5" s="60"/>
    </row>
    <row r="6" spans="1:37" ht="6" customHeight="1" thickBot="1">
      <c r="A6" s="70"/>
      <c r="B6" s="9"/>
      <c r="C6" s="70"/>
      <c r="D6" s="9"/>
      <c r="E6" s="9"/>
      <c r="F6" s="9"/>
      <c r="G6" s="9"/>
      <c r="H6" s="9"/>
      <c r="I6" s="9"/>
      <c r="J6" s="9"/>
      <c r="K6" s="9"/>
      <c r="L6" s="9"/>
      <c r="M6" s="9"/>
      <c r="N6" s="69"/>
      <c r="O6" s="69"/>
      <c r="P6" s="69"/>
      <c r="Q6" s="4" t="s">
        <v>369</v>
      </c>
      <c r="R6" s="4" t="s">
        <v>370</v>
      </c>
      <c r="S6" s="69" t="s">
        <v>73</v>
      </c>
      <c r="T6" s="60" t="s">
        <v>341</v>
      </c>
      <c r="U6" s="60" t="s">
        <v>74</v>
      </c>
      <c r="V6" s="60" t="s">
        <v>371</v>
      </c>
      <c r="W6" s="60" t="s">
        <v>372</v>
      </c>
      <c r="X6" s="60" t="s">
        <v>371</v>
      </c>
      <c r="Y6" s="69" t="s">
        <v>145</v>
      </c>
      <c r="Z6" s="228" t="s">
        <v>458</v>
      </c>
      <c r="AA6" s="60" t="s">
        <v>340</v>
      </c>
      <c r="AB6" s="69" t="s">
        <v>373</v>
      </c>
      <c r="AC6" s="69" t="s">
        <v>296</v>
      </c>
    </row>
    <row r="7" spans="1:37" ht="27" customHeight="1" thickBot="1">
      <c r="A7" s="444" t="s">
        <v>80</v>
      </c>
      <c r="B7" s="445"/>
      <c r="C7" s="446"/>
      <c r="D7" s="124" t="s">
        <v>36</v>
      </c>
      <c r="E7" s="528"/>
      <c r="F7" s="529"/>
      <c r="G7" s="110"/>
      <c r="H7" s="111"/>
      <c r="I7" s="111"/>
      <c r="J7" s="111"/>
      <c r="K7" s="111"/>
      <c r="L7" s="111"/>
      <c r="M7" s="112"/>
      <c r="N7" s="69"/>
      <c r="O7" s="58"/>
      <c r="P7" s="69"/>
      <c r="Q7" s="69" t="s">
        <v>374</v>
      </c>
      <c r="R7" s="69" t="s">
        <v>104</v>
      </c>
      <c r="S7" s="69" t="s">
        <v>104</v>
      </c>
      <c r="T7" s="60" t="s">
        <v>345</v>
      </c>
      <c r="U7" s="60" t="s">
        <v>75</v>
      </c>
      <c r="V7" s="60" t="s">
        <v>375</v>
      </c>
      <c r="W7" s="60" t="s">
        <v>104</v>
      </c>
      <c r="X7" s="60" t="s">
        <v>375</v>
      </c>
      <c r="Y7" s="69" t="s">
        <v>161</v>
      </c>
      <c r="Z7" s="228" t="s">
        <v>370</v>
      </c>
      <c r="AA7" s="60" t="s">
        <v>344</v>
      </c>
      <c r="AB7" s="69" t="s">
        <v>376</v>
      </c>
      <c r="AC7" s="69" t="s">
        <v>297</v>
      </c>
    </row>
    <row r="8" spans="1:37" ht="27" customHeight="1" thickBot="1">
      <c r="A8" s="447"/>
      <c r="B8" s="448"/>
      <c r="C8" s="449"/>
      <c r="D8" s="124" t="s">
        <v>37</v>
      </c>
      <c r="E8" s="469" t="s">
        <v>78</v>
      </c>
      <c r="F8" s="471"/>
      <c r="G8" s="113"/>
      <c r="H8" s="114"/>
      <c r="I8" s="114"/>
      <c r="J8" s="114"/>
      <c r="K8" s="114"/>
      <c r="L8" s="115"/>
      <c r="M8" s="116"/>
      <c r="N8" s="69"/>
      <c r="O8" s="58"/>
      <c r="P8" s="69"/>
      <c r="Q8" s="69"/>
      <c r="R8" s="69"/>
      <c r="S8" s="69"/>
      <c r="T8" s="60" t="s">
        <v>347</v>
      </c>
      <c r="U8" s="60"/>
      <c r="V8" s="60" t="s">
        <v>377</v>
      </c>
      <c r="W8" s="60"/>
      <c r="X8" s="60" t="s">
        <v>377</v>
      </c>
      <c r="Y8" s="69" t="s">
        <v>303</v>
      </c>
      <c r="Z8" s="69" t="s">
        <v>104</v>
      </c>
      <c r="AA8" s="60" t="s">
        <v>346</v>
      </c>
      <c r="AB8" s="69" t="s">
        <v>378</v>
      </c>
      <c r="AC8" s="79" t="s">
        <v>298</v>
      </c>
    </row>
    <row r="9" spans="1:37" ht="27" customHeight="1" thickBot="1">
      <c r="A9" s="444" t="s">
        <v>81</v>
      </c>
      <c r="B9" s="445"/>
      <c r="C9" s="446"/>
      <c r="D9" s="124" t="s">
        <v>36</v>
      </c>
      <c r="E9" s="512"/>
      <c r="F9" s="513"/>
      <c r="G9" s="514" t="s">
        <v>162</v>
      </c>
      <c r="H9" s="515"/>
      <c r="I9" s="515"/>
      <c r="J9" s="515"/>
      <c r="K9" s="516"/>
      <c r="L9" s="517" t="s">
        <v>155</v>
      </c>
      <c r="M9" s="518"/>
      <c r="N9" s="69"/>
      <c r="O9" s="58"/>
      <c r="P9" s="69"/>
      <c r="Q9" s="69"/>
      <c r="R9" s="69"/>
      <c r="S9" s="69"/>
      <c r="T9" s="60" t="s">
        <v>351</v>
      </c>
      <c r="U9" s="60"/>
      <c r="V9" s="60"/>
      <c r="W9" s="60"/>
      <c r="X9" s="60"/>
      <c r="Y9" s="69" t="s">
        <v>211</v>
      </c>
      <c r="Z9" s="69"/>
      <c r="AA9" s="60" t="s">
        <v>350</v>
      </c>
      <c r="AB9" s="69" t="s">
        <v>379</v>
      </c>
      <c r="AC9" s="79" t="s">
        <v>299</v>
      </c>
    </row>
    <row r="10" spans="1:37" ht="27" customHeight="1">
      <c r="A10" s="447"/>
      <c r="B10" s="448"/>
      <c r="C10" s="449"/>
      <c r="D10" s="236" t="s">
        <v>37</v>
      </c>
      <c r="E10" s="519" t="s">
        <v>55</v>
      </c>
      <c r="F10" s="520"/>
      <c r="G10" s="117" t="s">
        <v>56</v>
      </c>
      <c r="H10" s="117"/>
      <c r="I10" s="117"/>
      <c r="J10" s="117"/>
      <c r="K10" s="117"/>
      <c r="L10" s="117"/>
      <c r="M10" s="118"/>
      <c r="N10" s="69"/>
      <c r="O10" s="69"/>
      <c r="P10" s="69"/>
      <c r="Q10" s="69"/>
      <c r="R10" s="69"/>
      <c r="S10" s="69"/>
      <c r="T10" s="60" t="s">
        <v>353</v>
      </c>
      <c r="U10" s="60"/>
      <c r="V10" s="60"/>
      <c r="W10" s="60"/>
      <c r="X10" s="60"/>
      <c r="Y10" s="69" t="s">
        <v>308</v>
      </c>
      <c r="Z10" s="69"/>
      <c r="AA10" s="60" t="s">
        <v>352</v>
      </c>
      <c r="AB10" s="69" t="s">
        <v>104</v>
      </c>
      <c r="AC10" s="79" t="s">
        <v>300</v>
      </c>
    </row>
    <row r="11" spans="1:37" ht="15" customHeight="1" thickBot="1">
      <c r="A11" s="119"/>
      <c r="B11" s="120"/>
      <c r="C11" s="120"/>
      <c r="D11" s="121"/>
      <c r="E11" s="121"/>
      <c r="F11" s="121"/>
      <c r="G11" s="115"/>
      <c r="H11" s="115"/>
      <c r="I11" s="115"/>
      <c r="J11" s="115"/>
      <c r="K11" s="115"/>
      <c r="L11" s="115"/>
      <c r="M11" s="122"/>
      <c r="N11" s="69"/>
      <c r="O11" s="69"/>
      <c r="P11" s="69"/>
      <c r="Q11" s="69"/>
      <c r="R11" s="69"/>
      <c r="S11" s="69"/>
      <c r="T11" s="60" t="s">
        <v>340</v>
      </c>
      <c r="U11" s="60"/>
      <c r="V11" s="60"/>
      <c r="W11" s="60"/>
      <c r="X11" s="60"/>
      <c r="Y11" s="69" t="s">
        <v>380</v>
      </c>
      <c r="Z11" s="69"/>
      <c r="AA11" s="60" t="s">
        <v>354</v>
      </c>
      <c r="AB11" s="69"/>
      <c r="AC11" s="79" t="s">
        <v>301</v>
      </c>
    </row>
    <row r="12" spans="1:37" ht="27" customHeight="1" thickBot="1">
      <c r="A12" s="475" t="s">
        <v>381</v>
      </c>
      <c r="B12" s="476"/>
      <c r="C12" s="123" t="s">
        <v>38</v>
      </c>
      <c r="D12" s="124" t="s">
        <v>21</v>
      </c>
      <c r="E12" s="469" t="s">
        <v>70</v>
      </c>
      <c r="F12" s="471"/>
      <c r="G12" s="110"/>
      <c r="H12" s="111"/>
      <c r="I12" s="111"/>
      <c r="J12" s="111"/>
      <c r="K12" s="111"/>
      <c r="L12" s="111"/>
      <c r="M12" s="112"/>
      <c r="N12" s="69"/>
      <c r="O12" s="58"/>
      <c r="P12" s="69"/>
      <c r="Q12" s="69"/>
      <c r="R12" s="69"/>
      <c r="S12" s="69"/>
      <c r="T12" s="60" t="s">
        <v>344</v>
      </c>
      <c r="U12" s="60"/>
      <c r="V12" s="60"/>
      <c r="W12" s="60"/>
      <c r="X12" s="60"/>
      <c r="Y12" s="60"/>
      <c r="Z12" s="60"/>
      <c r="AA12" s="60"/>
      <c r="AB12" s="60"/>
      <c r="AC12" s="69" t="s">
        <v>302</v>
      </c>
    </row>
    <row r="13" spans="1:37" ht="36" customHeight="1" thickBot="1">
      <c r="A13" s="477"/>
      <c r="B13" s="478"/>
      <c r="C13" s="125" t="s">
        <v>382</v>
      </c>
      <c r="D13" s="189" t="s">
        <v>311</v>
      </c>
      <c r="E13" s="190" t="s">
        <v>343</v>
      </c>
      <c r="F13" s="481" t="s">
        <v>383</v>
      </c>
      <c r="G13" s="482"/>
      <c r="H13" s="482"/>
      <c r="I13" s="483"/>
      <c r="J13" s="484"/>
      <c r="K13" s="484"/>
      <c r="L13" s="484"/>
      <c r="M13" s="485"/>
      <c r="N13" s="69"/>
      <c r="O13" s="69"/>
      <c r="P13" s="69"/>
      <c r="Q13" s="69"/>
      <c r="R13" s="69"/>
      <c r="S13" s="69"/>
      <c r="T13" s="60" t="s">
        <v>346</v>
      </c>
      <c r="U13" s="60"/>
      <c r="V13" s="60"/>
      <c r="W13" s="60"/>
      <c r="X13" s="60"/>
      <c r="Y13" s="60"/>
      <c r="Z13" s="60"/>
      <c r="AA13" s="60"/>
      <c r="AB13" s="60"/>
      <c r="AC13" s="60"/>
    </row>
    <row r="14" spans="1:37" ht="18" customHeight="1" thickBot="1">
      <c r="A14" s="477"/>
      <c r="B14" s="478"/>
      <c r="C14" s="126" t="s">
        <v>134</v>
      </c>
      <c r="D14" s="486"/>
      <c r="E14" s="487"/>
      <c r="F14" s="488"/>
      <c r="G14" s="127"/>
      <c r="H14" s="128"/>
      <c r="I14" s="128"/>
      <c r="J14" s="128"/>
      <c r="K14" s="128"/>
      <c r="L14" s="128"/>
      <c r="M14" s="129"/>
      <c r="N14" s="69"/>
      <c r="O14" s="69"/>
      <c r="P14" s="69"/>
      <c r="Q14" s="69"/>
      <c r="R14" s="69"/>
      <c r="S14" s="69"/>
      <c r="T14" s="60" t="s">
        <v>350</v>
      </c>
      <c r="U14" s="60"/>
      <c r="V14" s="60"/>
      <c r="W14" s="60"/>
      <c r="X14" s="60"/>
      <c r="Y14" s="60"/>
      <c r="Z14" s="60"/>
      <c r="AA14" s="60"/>
      <c r="AB14" s="60"/>
      <c r="AC14" s="60"/>
    </row>
    <row r="15" spans="1:37" ht="18" customHeight="1" thickBot="1">
      <c r="A15" s="477"/>
      <c r="B15" s="478"/>
      <c r="C15" s="130" t="s">
        <v>136</v>
      </c>
      <c r="D15" s="486"/>
      <c r="E15" s="487"/>
      <c r="F15" s="487"/>
      <c r="G15" s="487"/>
      <c r="H15" s="487"/>
      <c r="I15" s="487"/>
      <c r="J15" s="487"/>
      <c r="K15" s="487"/>
      <c r="L15" s="487"/>
      <c r="M15" s="488"/>
      <c r="N15" s="69"/>
      <c r="O15" s="69"/>
      <c r="P15" s="69"/>
      <c r="Q15" s="69"/>
      <c r="R15" s="69"/>
      <c r="S15" s="69"/>
      <c r="T15" s="60" t="s">
        <v>352</v>
      </c>
      <c r="U15" s="69"/>
      <c r="V15" s="69"/>
      <c r="W15" s="69"/>
      <c r="X15" s="69"/>
      <c r="Y15" s="69"/>
      <c r="Z15" s="69"/>
      <c r="AA15" s="69"/>
      <c r="AB15" s="69"/>
      <c r="AC15" s="69"/>
    </row>
    <row r="16" spans="1:37" ht="18" customHeight="1" thickBot="1">
      <c r="A16" s="477"/>
      <c r="B16" s="478"/>
      <c r="C16" s="130" t="s">
        <v>133</v>
      </c>
      <c r="D16" s="191" t="s">
        <v>76</v>
      </c>
      <c r="E16" s="489" t="s">
        <v>384</v>
      </c>
      <c r="F16" s="490"/>
      <c r="G16" s="490"/>
      <c r="H16" s="490"/>
      <c r="I16" s="490"/>
      <c r="J16" s="490"/>
      <c r="K16" s="490"/>
      <c r="L16" s="491"/>
      <c r="M16" s="492"/>
      <c r="N16" s="69"/>
      <c r="O16" s="69"/>
      <c r="P16" s="69"/>
      <c r="Q16" s="69"/>
      <c r="R16" s="69"/>
      <c r="S16" s="69"/>
      <c r="T16" s="60" t="s">
        <v>354</v>
      </c>
      <c r="U16" s="69"/>
      <c r="V16" s="69"/>
      <c r="W16" s="69"/>
      <c r="X16" s="69"/>
      <c r="Y16" s="69"/>
      <c r="Z16" s="69"/>
      <c r="AA16" s="69"/>
      <c r="AB16" s="69"/>
      <c r="AC16" s="69"/>
    </row>
    <row r="17" spans="1:29" ht="18" customHeight="1" thickBot="1">
      <c r="A17" s="477"/>
      <c r="B17" s="478"/>
      <c r="C17" s="126" t="s">
        <v>40</v>
      </c>
      <c r="D17" s="469" t="s">
        <v>78</v>
      </c>
      <c r="E17" s="471"/>
      <c r="F17" s="493" t="s">
        <v>385</v>
      </c>
      <c r="G17" s="494"/>
      <c r="H17" s="494"/>
      <c r="I17" s="494"/>
      <c r="J17" s="494"/>
      <c r="K17" s="494"/>
      <c r="L17" s="494"/>
      <c r="M17" s="495"/>
      <c r="N17" s="74"/>
      <c r="O17" s="74"/>
      <c r="P17" s="69"/>
      <c r="Q17" s="69"/>
      <c r="R17" s="69"/>
      <c r="S17" s="69"/>
      <c r="T17" s="69"/>
      <c r="U17" s="69"/>
      <c r="V17" s="69"/>
      <c r="W17" s="69"/>
      <c r="X17" s="69"/>
      <c r="Y17" s="69"/>
      <c r="Z17" s="69"/>
      <c r="AA17" s="69"/>
      <c r="AB17" s="69"/>
      <c r="AC17" s="69"/>
    </row>
    <row r="18" spans="1:29" ht="18" customHeight="1" thickBot="1">
      <c r="A18" s="477"/>
      <c r="B18" s="478"/>
      <c r="C18" s="132" t="s">
        <v>41</v>
      </c>
      <c r="D18" s="133" t="s">
        <v>42</v>
      </c>
      <c r="E18" s="483"/>
      <c r="F18" s="485"/>
      <c r="G18" s="192"/>
      <c r="H18" s="233"/>
      <c r="I18" s="233"/>
      <c r="J18" s="233"/>
      <c r="K18" s="233"/>
      <c r="L18" s="233"/>
      <c r="M18" s="134"/>
      <c r="N18" s="75"/>
      <c r="O18" s="76"/>
      <c r="P18" s="76"/>
      <c r="Q18" s="69"/>
      <c r="R18" s="69"/>
      <c r="S18" s="69"/>
      <c r="T18" s="69"/>
      <c r="U18" s="69"/>
      <c r="V18" s="69"/>
      <c r="W18" s="69"/>
      <c r="X18" s="69"/>
      <c r="Y18" s="69"/>
      <c r="Z18" s="69"/>
      <c r="AA18" s="69"/>
      <c r="AB18" s="69"/>
      <c r="AC18" s="69"/>
    </row>
    <row r="19" spans="1:29" ht="18" customHeight="1" thickBot="1">
      <c r="A19" s="477"/>
      <c r="B19" s="478"/>
      <c r="C19" s="496" t="s">
        <v>386</v>
      </c>
      <c r="D19" s="497"/>
      <c r="E19" s="498"/>
      <c r="F19" s="499"/>
      <c r="G19" s="500"/>
      <c r="H19" s="500"/>
      <c r="I19" s="500"/>
      <c r="J19" s="500"/>
      <c r="K19" s="500"/>
      <c r="L19" s="500"/>
      <c r="M19" s="501"/>
      <c r="N19" s="69"/>
      <c r="O19" s="69"/>
      <c r="P19" s="69"/>
      <c r="Q19" s="69"/>
      <c r="R19" s="69"/>
      <c r="S19" s="69"/>
      <c r="U19" s="60"/>
      <c r="V19" s="60"/>
      <c r="W19" s="60"/>
      <c r="X19" s="60"/>
      <c r="Y19" s="60"/>
      <c r="Z19" s="60"/>
      <c r="AA19" s="60"/>
      <c r="AB19" s="60"/>
      <c r="AC19" s="60"/>
    </row>
    <row r="20" spans="1:29" ht="27" customHeight="1" thickBot="1">
      <c r="A20" s="477"/>
      <c r="B20" s="478"/>
      <c r="C20" s="130" t="s">
        <v>194</v>
      </c>
      <c r="D20" s="502">
        <v>0</v>
      </c>
      <c r="E20" s="503"/>
      <c r="F20" s="193"/>
      <c r="G20" s="504"/>
      <c r="H20" s="504"/>
      <c r="I20" s="504"/>
      <c r="J20" s="504"/>
      <c r="K20" s="504"/>
      <c r="L20" s="504"/>
      <c r="M20" s="505"/>
      <c r="N20" s="69"/>
      <c r="O20" s="69"/>
      <c r="P20" s="69"/>
      <c r="Q20" s="69"/>
      <c r="R20" s="69"/>
      <c r="S20" s="69"/>
      <c r="T20" s="69"/>
      <c r="U20" s="69"/>
      <c r="V20" s="69"/>
      <c r="W20" s="69"/>
      <c r="X20" s="69"/>
      <c r="Y20" s="69"/>
      <c r="Z20" s="69"/>
      <c r="AA20" s="69"/>
      <c r="AB20" s="69"/>
      <c r="AC20" s="69"/>
    </row>
    <row r="21" spans="1:29" ht="18" customHeight="1" thickBot="1">
      <c r="A21" s="477"/>
      <c r="B21" s="478"/>
      <c r="C21" s="126" t="s">
        <v>125</v>
      </c>
      <c r="D21" s="506"/>
      <c r="E21" s="507"/>
      <c r="F21" s="507"/>
      <c r="G21" s="507"/>
      <c r="H21" s="507"/>
      <c r="I21" s="507"/>
      <c r="J21" s="507"/>
      <c r="K21" s="507"/>
      <c r="L21" s="507"/>
      <c r="M21" s="508"/>
      <c r="N21" s="69"/>
      <c r="O21" s="69"/>
      <c r="P21" s="69"/>
      <c r="Q21" s="69"/>
      <c r="R21" s="69"/>
      <c r="S21" s="69"/>
      <c r="T21" s="69"/>
      <c r="U21" s="69"/>
      <c r="V21" s="69"/>
      <c r="W21" s="69"/>
      <c r="X21" s="69"/>
      <c r="Y21" s="69"/>
      <c r="Z21" s="69"/>
      <c r="AA21" s="69"/>
      <c r="AB21" s="69"/>
      <c r="AC21" s="69"/>
    </row>
    <row r="22" spans="1:29" ht="46.5" customHeight="1" thickBot="1">
      <c r="A22" s="477"/>
      <c r="B22" s="478"/>
      <c r="C22" s="126" t="s">
        <v>137</v>
      </c>
      <c r="D22" s="509"/>
      <c r="E22" s="510"/>
      <c r="F22" s="510"/>
      <c r="G22" s="510"/>
      <c r="H22" s="510"/>
      <c r="I22" s="510"/>
      <c r="J22" s="510"/>
      <c r="K22" s="510"/>
      <c r="L22" s="510"/>
      <c r="M22" s="511"/>
      <c r="N22" s="69"/>
      <c r="O22" s="69"/>
      <c r="P22" s="69"/>
      <c r="Q22" s="69"/>
      <c r="R22" s="69"/>
      <c r="S22" s="69"/>
      <c r="T22" s="69"/>
      <c r="U22" s="69"/>
      <c r="V22" s="69"/>
      <c r="W22" s="69"/>
      <c r="X22" s="69"/>
      <c r="Y22" s="69"/>
      <c r="Z22" s="69"/>
      <c r="AA22" s="69"/>
      <c r="AB22" s="69"/>
      <c r="AC22" s="69"/>
    </row>
    <row r="23" spans="1:29" ht="18" customHeight="1" thickBot="1">
      <c r="A23" s="477"/>
      <c r="B23" s="478"/>
      <c r="C23" s="126" t="s">
        <v>126</v>
      </c>
      <c r="D23" s="464"/>
      <c r="E23" s="465"/>
      <c r="F23" s="131" t="s">
        <v>135</v>
      </c>
      <c r="G23" s="465"/>
      <c r="H23" s="465"/>
      <c r="I23" s="465"/>
      <c r="J23" s="465"/>
      <c r="K23" s="465"/>
      <c r="L23" s="465"/>
      <c r="M23" s="466"/>
      <c r="N23" s="69"/>
      <c r="O23" s="69"/>
      <c r="P23" s="69"/>
      <c r="Q23" s="69"/>
      <c r="R23" s="69"/>
      <c r="S23" s="69"/>
      <c r="T23" s="69"/>
      <c r="U23" s="69"/>
      <c r="V23" s="69"/>
      <c r="W23" s="69"/>
      <c r="X23" s="69"/>
      <c r="Y23" s="69"/>
      <c r="Z23" s="69"/>
      <c r="AA23" s="69"/>
      <c r="AB23" s="69"/>
      <c r="AC23" s="69"/>
    </row>
    <row r="24" spans="1:29" ht="18" customHeight="1" thickBot="1">
      <c r="A24" s="477"/>
      <c r="B24" s="478"/>
      <c r="C24" s="126" t="s">
        <v>68</v>
      </c>
      <c r="D24" s="461"/>
      <c r="E24" s="462"/>
      <c r="F24" s="462"/>
      <c r="G24" s="462"/>
      <c r="H24" s="462"/>
      <c r="I24" s="462"/>
      <c r="J24" s="462"/>
      <c r="K24" s="462"/>
      <c r="L24" s="462"/>
      <c r="M24" s="463"/>
      <c r="N24" s="73"/>
      <c r="O24" s="73"/>
      <c r="P24" s="69"/>
      <c r="Q24" s="69"/>
      <c r="R24" s="69"/>
      <c r="S24" s="69"/>
      <c r="T24" s="69"/>
      <c r="U24" s="69"/>
      <c r="V24" s="69"/>
      <c r="W24" s="69"/>
      <c r="X24" s="69"/>
      <c r="Y24" s="69"/>
      <c r="Z24" s="69"/>
      <c r="AA24" s="69"/>
      <c r="AB24" s="69"/>
      <c r="AC24" s="69"/>
    </row>
    <row r="25" spans="1:29" ht="18" customHeight="1" thickBot="1">
      <c r="A25" s="479"/>
      <c r="B25" s="480"/>
      <c r="C25" s="126" t="s">
        <v>127</v>
      </c>
      <c r="D25" s="464"/>
      <c r="E25" s="465"/>
      <c r="F25" s="131" t="s">
        <v>135</v>
      </c>
      <c r="G25" s="465"/>
      <c r="H25" s="465"/>
      <c r="I25" s="465"/>
      <c r="J25" s="465"/>
      <c r="K25" s="465"/>
      <c r="L25" s="465"/>
      <c r="M25" s="466"/>
      <c r="N25" s="74"/>
      <c r="O25" s="74"/>
      <c r="P25" s="69"/>
      <c r="Q25" s="69"/>
      <c r="R25" s="69"/>
      <c r="S25" s="69"/>
      <c r="T25" s="69"/>
      <c r="U25" s="69"/>
      <c r="V25" s="69"/>
      <c r="W25" s="69"/>
      <c r="X25" s="69"/>
      <c r="Y25" s="69"/>
      <c r="Z25" s="69"/>
      <c r="AA25" s="69"/>
      <c r="AB25" s="69"/>
      <c r="AC25" s="69"/>
    </row>
    <row r="26" spans="1:29" ht="18" customHeight="1" thickBot="1">
      <c r="A26" s="427" t="s">
        <v>387</v>
      </c>
      <c r="B26" s="428"/>
      <c r="C26" s="429"/>
      <c r="D26" s="135" t="s">
        <v>43</v>
      </c>
      <c r="E26" s="136" t="s">
        <v>70</v>
      </c>
      <c r="F26" s="467" t="s">
        <v>138</v>
      </c>
      <c r="G26" s="468"/>
      <c r="H26" s="468"/>
      <c r="I26" s="469" t="s">
        <v>78</v>
      </c>
      <c r="J26" s="470"/>
      <c r="K26" s="470"/>
      <c r="L26" s="470"/>
      <c r="M26" s="471"/>
      <c r="N26" s="77"/>
      <c r="O26" s="58"/>
      <c r="P26" s="69"/>
      <c r="Q26" s="69"/>
      <c r="R26" s="69"/>
      <c r="S26" s="69"/>
      <c r="T26" s="69"/>
      <c r="U26" s="69"/>
      <c r="V26" s="69"/>
      <c r="W26" s="69"/>
      <c r="X26" s="69"/>
      <c r="Y26" s="69"/>
      <c r="Z26" s="69"/>
      <c r="AA26" s="69"/>
      <c r="AB26" s="69"/>
      <c r="AC26" s="69"/>
    </row>
    <row r="27" spans="1:29" ht="18" customHeight="1" thickBot="1">
      <c r="A27" s="430"/>
      <c r="B27" s="431"/>
      <c r="C27" s="432"/>
      <c r="D27" s="124" t="s">
        <v>163</v>
      </c>
      <c r="E27" s="137" t="s">
        <v>71</v>
      </c>
      <c r="F27" s="138" t="s">
        <v>82</v>
      </c>
      <c r="G27" s="139"/>
      <c r="H27" s="122"/>
      <c r="I27" s="122"/>
      <c r="J27" s="122"/>
      <c r="K27" s="122"/>
      <c r="L27" s="122"/>
      <c r="M27" s="140"/>
      <c r="N27" s="78"/>
      <c r="O27" s="78"/>
      <c r="P27" s="69"/>
      <c r="R27" s="69"/>
      <c r="S27" s="69"/>
      <c r="T27" s="69"/>
      <c r="U27" s="69"/>
      <c r="V27" s="69"/>
      <c r="W27" s="69"/>
      <c r="X27" s="69"/>
      <c r="Y27" s="69"/>
      <c r="Z27" s="69"/>
      <c r="AA27" s="69"/>
      <c r="AB27" s="69"/>
      <c r="AC27" s="69"/>
    </row>
    <row r="28" spans="1:29" ht="36" customHeight="1" thickBot="1">
      <c r="A28" s="430"/>
      <c r="B28" s="431"/>
      <c r="C28" s="432"/>
      <c r="D28" s="124" t="s">
        <v>388</v>
      </c>
      <c r="E28" s="141" t="s">
        <v>85</v>
      </c>
      <c r="F28" s="472"/>
      <c r="G28" s="473"/>
      <c r="H28" s="473"/>
      <c r="I28" s="473"/>
      <c r="J28" s="473"/>
      <c r="K28" s="473"/>
      <c r="L28" s="473"/>
      <c r="M28" s="474"/>
      <c r="N28" s="75"/>
      <c r="O28" s="76"/>
      <c r="P28" s="76"/>
      <c r="R28" s="69"/>
      <c r="S28" s="69"/>
      <c r="T28" s="69"/>
      <c r="U28" s="69"/>
      <c r="V28" s="69"/>
      <c r="W28" s="69"/>
      <c r="X28" s="69"/>
      <c r="Y28" s="69"/>
      <c r="Z28" s="69"/>
      <c r="AA28" s="69"/>
      <c r="AB28" s="69"/>
      <c r="AC28" s="69"/>
    </row>
    <row r="29" spans="1:29" s="79" customFormat="1" ht="18" customHeight="1" thickBot="1">
      <c r="A29" s="430"/>
      <c r="B29" s="431"/>
      <c r="C29" s="432"/>
      <c r="D29" s="126" t="s">
        <v>68</v>
      </c>
      <c r="E29" s="461"/>
      <c r="F29" s="462"/>
      <c r="G29" s="462"/>
      <c r="H29" s="462"/>
      <c r="I29" s="462"/>
      <c r="J29" s="462"/>
      <c r="K29" s="462"/>
      <c r="L29" s="462"/>
      <c r="M29" s="463"/>
      <c r="R29" s="69"/>
      <c r="S29" s="69"/>
      <c r="T29" s="69"/>
      <c r="U29" s="69"/>
      <c r="V29" s="69"/>
      <c r="W29" s="69"/>
      <c r="X29" s="69"/>
      <c r="Y29" s="69"/>
      <c r="Z29" s="69"/>
      <c r="AA29" s="69"/>
      <c r="AB29" s="69"/>
      <c r="AC29" s="69"/>
    </row>
    <row r="30" spans="1:29" s="79" customFormat="1" ht="18" customHeight="1" thickBot="1">
      <c r="A30" s="433"/>
      <c r="B30" s="434"/>
      <c r="C30" s="435"/>
      <c r="D30" s="142" t="s">
        <v>39</v>
      </c>
      <c r="E30" s="464"/>
      <c r="F30" s="465"/>
      <c r="G30" s="143" t="s">
        <v>135</v>
      </c>
      <c r="H30" s="465"/>
      <c r="I30" s="465"/>
      <c r="J30" s="465"/>
      <c r="K30" s="465"/>
      <c r="L30" s="465"/>
      <c r="M30" s="466"/>
      <c r="R30" s="69"/>
      <c r="S30" s="69"/>
      <c r="T30" s="69"/>
      <c r="U30" s="69"/>
      <c r="V30" s="69"/>
      <c r="W30" s="69"/>
      <c r="X30" s="69"/>
      <c r="Y30" s="69"/>
      <c r="Z30" s="69"/>
      <c r="AA30" s="69"/>
      <c r="AB30" s="69"/>
      <c r="AC30" s="69"/>
    </row>
    <row r="31" spans="1:29" ht="18" customHeight="1" thickBot="1">
      <c r="A31" s="427" t="s">
        <v>459</v>
      </c>
      <c r="B31" s="428"/>
      <c r="C31" s="429"/>
      <c r="D31" s="229" t="s">
        <v>460</v>
      </c>
      <c r="E31" s="136" t="s">
        <v>83</v>
      </c>
      <c r="F31" s="436"/>
      <c r="G31" s="437"/>
      <c r="H31" s="194"/>
      <c r="I31" s="194"/>
      <c r="J31" s="195"/>
      <c r="K31" s="358" t="s">
        <v>465</v>
      </c>
      <c r="L31" s="359"/>
      <c r="M31" s="360"/>
      <c r="N31" s="77"/>
      <c r="O31" s="58"/>
      <c r="P31" s="69"/>
      <c r="R31" s="69"/>
      <c r="S31" s="69"/>
      <c r="T31" s="69"/>
      <c r="U31" s="69"/>
      <c r="V31" s="69"/>
      <c r="W31" s="69"/>
      <c r="X31" s="69"/>
      <c r="Y31" s="69"/>
      <c r="Z31" s="69"/>
      <c r="AA31" s="69"/>
      <c r="AB31" s="69"/>
      <c r="AC31" s="69"/>
    </row>
    <row r="32" spans="1:29" ht="33" customHeight="1" thickBot="1">
      <c r="A32" s="430"/>
      <c r="B32" s="431"/>
      <c r="C32" s="432"/>
      <c r="D32" s="230" t="s">
        <v>466</v>
      </c>
      <c r="E32" s="438"/>
      <c r="F32" s="439"/>
      <c r="G32" s="439"/>
      <c r="H32" s="439"/>
      <c r="I32" s="439"/>
      <c r="J32" s="440"/>
      <c r="K32" s="441" t="s">
        <v>343</v>
      </c>
      <c r="L32" s="442"/>
      <c r="M32" s="443"/>
      <c r="N32" s="69"/>
      <c r="O32" s="69"/>
      <c r="P32" s="69"/>
      <c r="R32" s="69"/>
      <c r="S32" s="69"/>
      <c r="T32" s="69"/>
      <c r="U32" s="69"/>
      <c r="V32" s="69"/>
      <c r="W32" s="69"/>
      <c r="X32" s="69"/>
      <c r="Y32" s="69"/>
      <c r="Z32" s="69"/>
      <c r="AA32" s="69"/>
      <c r="AB32" s="69"/>
      <c r="AC32" s="69"/>
    </row>
    <row r="33" spans="1:30" ht="33" customHeight="1" thickBot="1">
      <c r="A33" s="433"/>
      <c r="B33" s="434"/>
      <c r="C33" s="435"/>
      <c r="D33" s="230" t="s">
        <v>467</v>
      </c>
      <c r="E33" s="438"/>
      <c r="F33" s="439"/>
      <c r="G33" s="439"/>
      <c r="H33" s="439"/>
      <c r="I33" s="439"/>
      <c r="J33" s="440"/>
      <c r="K33" s="441" t="s">
        <v>343</v>
      </c>
      <c r="L33" s="442"/>
      <c r="M33" s="443"/>
      <c r="N33" s="69"/>
      <c r="O33" s="69"/>
      <c r="P33" s="69"/>
      <c r="R33" s="69"/>
      <c r="S33" s="69"/>
      <c r="T33" s="69"/>
      <c r="U33" s="69"/>
      <c r="V33" s="69"/>
      <c r="W33" s="69"/>
      <c r="X33" s="69"/>
      <c r="Y33" s="69"/>
      <c r="Z33" s="69"/>
      <c r="AA33" s="69"/>
      <c r="AB33" s="69"/>
      <c r="AC33" s="69"/>
    </row>
    <row r="34" spans="1:30" ht="24" customHeight="1" thickBot="1">
      <c r="A34" s="444" t="s">
        <v>389</v>
      </c>
      <c r="B34" s="445"/>
      <c r="C34" s="446"/>
      <c r="D34" s="236" t="s">
        <v>116</v>
      </c>
      <c r="E34" s="450" t="s">
        <v>149</v>
      </c>
      <c r="F34" s="451"/>
      <c r="G34" s="451"/>
      <c r="H34" s="452"/>
      <c r="I34" s="453" t="s">
        <v>390</v>
      </c>
      <c r="J34" s="454"/>
      <c r="K34" s="455" t="s">
        <v>391</v>
      </c>
      <c r="L34" s="456"/>
      <c r="M34" s="457"/>
      <c r="N34" s="69"/>
      <c r="O34" s="58"/>
      <c r="Q34" s="69"/>
      <c r="R34" s="69"/>
      <c r="S34" s="69"/>
      <c r="T34" s="69"/>
      <c r="U34" s="69"/>
      <c r="V34" s="69"/>
      <c r="W34" s="69"/>
      <c r="X34" s="69"/>
      <c r="Y34" s="69"/>
      <c r="Z34" s="69"/>
      <c r="AA34" s="69"/>
      <c r="AB34" s="69"/>
      <c r="AC34" s="69"/>
    </row>
    <row r="35" spans="1:30" s="80" customFormat="1" ht="21" customHeight="1" thickBot="1">
      <c r="A35" s="447"/>
      <c r="B35" s="448"/>
      <c r="C35" s="449"/>
      <c r="D35" s="236" t="s">
        <v>44</v>
      </c>
      <c r="E35" s="458" t="s">
        <v>84</v>
      </c>
      <c r="F35" s="459"/>
      <c r="G35" s="459"/>
      <c r="H35" s="459"/>
      <c r="I35" s="459"/>
      <c r="J35" s="459"/>
      <c r="K35" s="459"/>
      <c r="L35" s="459"/>
      <c r="M35" s="460"/>
      <c r="Q35" s="69"/>
      <c r="R35" s="69"/>
      <c r="S35" s="69"/>
      <c r="T35" s="69"/>
      <c r="U35" s="69"/>
      <c r="V35" s="69"/>
      <c r="W35" s="69"/>
      <c r="X35" s="69"/>
      <c r="Y35" s="69"/>
      <c r="Z35" s="69"/>
      <c r="AA35" s="69"/>
      <c r="AB35" s="69"/>
      <c r="AC35" s="69"/>
      <c r="AD35" s="69"/>
    </row>
    <row r="36" spans="1:30" ht="7.5" customHeight="1" thickBot="1">
      <c r="A36" s="144"/>
      <c r="B36" s="144"/>
      <c r="C36" s="80"/>
      <c r="D36" s="80"/>
      <c r="E36" s="80"/>
      <c r="F36" s="82"/>
      <c r="G36" s="80"/>
      <c r="H36" s="80"/>
      <c r="I36" s="80"/>
      <c r="J36" s="80"/>
      <c r="K36" s="80"/>
      <c r="L36" s="80"/>
      <c r="M36" s="80"/>
      <c r="N36" s="69"/>
      <c r="O36" s="69"/>
    </row>
    <row r="37" spans="1:30" ht="14.25" thickBot="1">
      <c r="A37" s="96" t="s">
        <v>30</v>
      </c>
      <c r="B37" s="81"/>
      <c r="C37" s="80" t="s">
        <v>31</v>
      </c>
      <c r="D37" s="80"/>
      <c r="E37" s="80"/>
      <c r="F37" s="82"/>
      <c r="G37" s="80"/>
      <c r="H37" s="80"/>
      <c r="I37" s="80"/>
      <c r="J37" s="80"/>
      <c r="K37" s="80"/>
      <c r="L37" s="80"/>
      <c r="M37" s="80"/>
      <c r="N37" s="69"/>
      <c r="O37" s="69"/>
    </row>
    <row r="38" spans="1:30" ht="14.25" thickBot="1">
      <c r="A38" s="96"/>
      <c r="B38" s="83"/>
      <c r="C38" s="80" t="s">
        <v>45</v>
      </c>
      <c r="D38" s="80"/>
      <c r="E38" s="80"/>
      <c r="F38" s="82"/>
      <c r="G38" s="80"/>
      <c r="H38" s="80"/>
      <c r="I38" s="80"/>
      <c r="J38" s="80"/>
      <c r="K38" s="80"/>
      <c r="L38" s="80"/>
      <c r="M38" s="80"/>
      <c r="N38" s="69"/>
      <c r="O38" s="69"/>
    </row>
    <row r="39" spans="1:30">
      <c r="A39" s="96" t="s">
        <v>33</v>
      </c>
      <c r="B39" s="426" t="s">
        <v>461</v>
      </c>
      <c r="C39" s="426"/>
      <c r="D39" s="426"/>
      <c r="E39" s="426"/>
      <c r="F39" s="426"/>
      <c r="G39" s="426"/>
      <c r="H39" s="426"/>
      <c r="I39" s="426"/>
      <c r="J39" s="426"/>
      <c r="K39" s="426"/>
      <c r="L39" s="426"/>
      <c r="M39" s="426"/>
      <c r="N39" s="69"/>
      <c r="O39" s="69"/>
    </row>
    <row r="64" spans="6:6" hidden="1">
      <c r="F64" s="69"/>
    </row>
    <row r="65" spans="6:6" hidden="1">
      <c r="F65" s="69"/>
    </row>
    <row r="66" spans="6:6" hidden="1">
      <c r="F66" s="69"/>
    </row>
    <row r="67" spans="6:6" hidden="1">
      <c r="F67" s="69"/>
    </row>
    <row r="68" spans="6:6" hidden="1">
      <c r="F68" s="69"/>
    </row>
    <row r="69" spans="6:6" hidden="1">
      <c r="F69" s="69"/>
    </row>
    <row r="70" spans="6:6" hidden="1">
      <c r="F70" s="69"/>
    </row>
    <row r="71" spans="6:6" hidden="1">
      <c r="F71" s="69"/>
    </row>
    <row r="72" spans="6:6" hidden="1">
      <c r="F72" s="69"/>
    </row>
    <row r="73" spans="6:6" hidden="1">
      <c r="F73" s="69"/>
    </row>
    <row r="74" spans="6:6" hidden="1">
      <c r="F74" s="69"/>
    </row>
    <row r="75" spans="6:6" hidden="1">
      <c r="F75" s="69"/>
    </row>
    <row r="76" spans="6:6" hidden="1">
      <c r="F76" s="69"/>
    </row>
    <row r="77" spans="6:6" hidden="1">
      <c r="F77" s="69"/>
    </row>
    <row r="78" spans="6:6" hidden="1">
      <c r="F78" s="69"/>
    </row>
    <row r="79" spans="6:6" hidden="1">
      <c r="F79" s="69"/>
    </row>
    <row r="80" spans="6:6" hidden="1">
      <c r="F80" s="69"/>
    </row>
    <row r="81" spans="6:6" hidden="1">
      <c r="F81" s="69"/>
    </row>
    <row r="82" spans="6:6" hidden="1">
      <c r="F82" s="69"/>
    </row>
    <row r="83" spans="6:6" hidden="1">
      <c r="F83" s="69"/>
    </row>
    <row r="84" spans="6:6" hidden="1">
      <c r="F84" s="69"/>
    </row>
    <row r="85" spans="6:6" hidden="1">
      <c r="F85" s="69"/>
    </row>
    <row r="86" spans="6:6" hidden="1">
      <c r="F86" s="69"/>
    </row>
    <row r="87" spans="6:6" hidden="1">
      <c r="F87" s="69"/>
    </row>
    <row r="88" spans="6:6" hidden="1">
      <c r="F88" s="69"/>
    </row>
    <row r="89" spans="6:6" hidden="1">
      <c r="F89" s="69"/>
    </row>
    <row r="90" spans="6:6" hidden="1">
      <c r="F90" s="69"/>
    </row>
    <row r="91" spans="6:6" hidden="1">
      <c r="F91" s="69"/>
    </row>
    <row r="92" spans="6:6" hidden="1">
      <c r="F92" s="69"/>
    </row>
    <row r="93" spans="6:6" hidden="1">
      <c r="F93" s="69"/>
    </row>
    <row r="94" spans="6:6" hidden="1">
      <c r="F94" s="69"/>
    </row>
    <row r="95" spans="6:6" hidden="1">
      <c r="F95" s="69"/>
    </row>
    <row r="96" spans="6:6" hidden="1">
      <c r="F96" s="69"/>
    </row>
    <row r="97" spans="6:6" hidden="1">
      <c r="F97" s="69"/>
    </row>
    <row r="98" spans="6:6" hidden="1">
      <c r="F98" s="69"/>
    </row>
    <row r="99" spans="6:6" hidden="1">
      <c r="F99" s="69"/>
    </row>
    <row r="100" spans="6:6" hidden="1">
      <c r="F100" s="69"/>
    </row>
    <row r="101" spans="6:6" hidden="1">
      <c r="F101" s="69"/>
    </row>
    <row r="102" spans="6:6" hidden="1">
      <c r="F102" s="69"/>
    </row>
    <row r="103" spans="6:6" hidden="1">
      <c r="F103" s="69"/>
    </row>
    <row r="104" spans="6:6" hidden="1">
      <c r="F104" s="69"/>
    </row>
    <row r="105" spans="6:6" hidden="1">
      <c r="F105" s="69"/>
    </row>
    <row r="106" spans="6:6" hidden="1">
      <c r="F106" s="69"/>
    </row>
    <row r="107" spans="6:6" hidden="1">
      <c r="F107" s="69"/>
    </row>
    <row r="108" spans="6:6" hidden="1">
      <c r="F108" s="69"/>
    </row>
    <row r="109" spans="6:6" hidden="1">
      <c r="F109" s="69"/>
    </row>
    <row r="110" spans="6:6" hidden="1">
      <c r="F110" s="69"/>
    </row>
    <row r="111" spans="6:6" hidden="1">
      <c r="F111" s="69"/>
    </row>
    <row r="112" spans="6:6" hidden="1">
      <c r="F112" s="69"/>
    </row>
    <row r="113" spans="6:6" hidden="1">
      <c r="F113" s="69"/>
    </row>
    <row r="114" spans="6:6">
      <c r="F114" s="70"/>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28B5BE56-CEEC-4C82-BDEA-1CF6538F2037}">
      <formula1>$Q$6:$Q$7</formula1>
    </dataValidation>
    <dataValidation allowBlank="1" showInputMessage="1" showErrorMessage="1" promptTitle="CORINS登録番号の記入例" prompt="_x000a_　・1234-5678W_x000a_　　（4桁-4桁+英字）_x000a_　・1234567890_x000a_　　（10桁の数字）" sqref="I13" xr:uid="{8607B03B-81F2-449A-BFD5-956B90421D08}"/>
    <dataValidation allowBlank="1" showInputMessage="1" showErrorMessage="1" promptTitle="建設業許可番号の記入例" prompt="_x000a_　・国土交通大臣許可_x000a_　 特-24　第001234号_x000a_　・宮城県知事許可_x000a_　 般-25　第000123号" sqref="F13" xr:uid="{F4AF0C60-680C-4A11-A7CF-DF1C1CC3C5E5}"/>
    <dataValidation type="custom" allowBlank="1" showInputMessage="1" showErrorMessage="1" sqref="E9:F9" xr:uid="{183889AD-932B-4517-8378-D2DDBA2761C9}">
      <formula1>L9&lt;&gt;"なし"</formula1>
    </dataValidation>
    <dataValidation type="list" errorStyle="warning" allowBlank="1" showInputMessage="1" showErrorMessage="1" sqref="L9:M9" xr:uid="{E77294E8-BD93-4369-BAAC-8EA4A21958EA}">
      <formula1>$R$6:$R$7</formula1>
    </dataValidation>
    <dataValidation allowBlank="1" showErrorMessage="1" sqref="E10:F10" xr:uid="{172313D7-6BA8-4087-844C-D75D7D2251A7}"/>
    <dataValidation allowBlank="1" showInputMessage="1" showErrorMessage="1" prompt="入力は_x000a_西暦/月/日" sqref="G25:L25 D25:E25 E30 G30:H30 G23:L23 D23:E23" xr:uid="{59E2C192-B5FD-4B1D-A5C9-026B0E112D19}"/>
    <dataValidation type="list" errorStyle="warning" allowBlank="1" showInputMessage="1" showErrorMessage="1" sqref="E31" xr:uid="{614697B3-CBEE-43BA-B478-8598E09ABBE4}">
      <formula1>$Z$6:$Z$8</formula1>
    </dataValidation>
    <dataValidation type="list" errorStyle="warning" allowBlank="1" showInputMessage="1" showErrorMessage="1" sqref="E26" xr:uid="{803AA0E6-82F6-4232-B468-852E460D7805}">
      <formula1>$W$6:$W$7</formula1>
    </dataValidation>
    <dataValidation type="whole" allowBlank="1" showInputMessage="1" showErrorMessage="1" sqref="E27" xr:uid="{4C0FAB9B-0E7A-4793-AFCA-ADA4FB85BCA5}">
      <formula1>0</formula1>
      <formula2>100</formula2>
    </dataValidation>
    <dataValidation type="list" errorStyle="warning" allowBlank="1" showInputMessage="1" showErrorMessage="1" sqref="E34" xr:uid="{AB859423-FB15-491B-B9C0-9FF13084808C}">
      <formula1>$AB$6:$AB$10</formula1>
    </dataValidation>
    <dataValidation type="list" errorStyle="warning" allowBlank="1" showInputMessage="1" showErrorMessage="1" sqref="E35:M35" xr:uid="{E4CE84A1-7790-45FD-B022-7EAA51BC7DE7}">
      <formula1>$AC$6:$AC$12</formula1>
    </dataValidation>
    <dataValidation type="list" errorStyle="warning" allowBlank="1" showErrorMessage="1" sqref="E12:F12" xr:uid="{8262B7FD-481D-4F15-A5C0-F070EFD143BF}">
      <formula1>$S$6:$S$7</formula1>
    </dataValidation>
    <dataValidation type="list" errorStyle="warning" allowBlank="1" showInputMessage="1" showErrorMessage="1" sqref="D16" xr:uid="{50A31933-705F-4321-8127-346901F5DD47}">
      <formula1>$U$6:$U$7</formula1>
    </dataValidation>
    <dataValidation type="list" errorStyle="warning" allowBlank="1" showInputMessage="1" showErrorMessage="1" sqref="D17:E17" xr:uid="{3B0CD62D-8FF0-4618-82E1-2D18C5617441}">
      <formula1>$V$6:$V$8</formula1>
    </dataValidation>
    <dataValidation type="list" errorStyle="warning" allowBlank="1" showInputMessage="1" showErrorMessage="1" sqref="I26:M26" xr:uid="{33CF6287-6EBB-47D0-A34C-A37F43B7FB57}">
      <formula1>$X$6:$X$8</formula1>
    </dataValidation>
    <dataValidation type="list" errorStyle="warning" allowBlank="1" showInputMessage="1" showErrorMessage="1" sqref="E13" xr:uid="{F22344D1-B398-415C-89DB-F4FA0CFD2EA0}">
      <formula1>$T$6:$T$16</formula1>
    </dataValidation>
    <dataValidation type="list" errorStyle="warning" allowBlank="1" showInputMessage="1" showErrorMessage="1" sqref="E28" xr:uid="{2C4D571D-3A16-41B6-AC06-6EA4AE9E3197}">
      <formula1>$Y$6:$Y$11</formula1>
    </dataValidation>
    <dataValidation type="list" errorStyle="warning" allowBlank="1" showInputMessage="1" showErrorMessage="1" sqref="K32:M33" xr:uid="{F679785B-DDDC-4717-A3B9-BB58ABE3D47B}">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79D9-37FD-427D-BDD3-D101A7D2DBE1}">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7" customWidth="1"/>
    <col min="3" max="3" width="28.375" style="57" customWidth="1"/>
    <col min="4" max="4" width="3.625" style="57" customWidth="1"/>
    <col min="5" max="5" width="14.625" style="57" customWidth="1"/>
    <col min="6" max="6" width="5.125" style="57" customWidth="1"/>
    <col min="7" max="7" width="7.125" style="58" customWidth="1"/>
    <col min="8" max="8" width="3.75" style="57" customWidth="1"/>
    <col min="9" max="9" width="5.125" style="57" customWidth="1"/>
    <col min="10" max="13" width="3.125" style="57" customWidth="1"/>
    <col min="14" max="14" width="2.875" style="57" customWidth="1"/>
    <col min="15" max="15" width="1.75" style="57" customWidth="1"/>
    <col min="16" max="16" width="2.625" style="57" customWidth="1"/>
    <col min="17" max="17" width="4.875" style="57" customWidth="1"/>
    <col min="18" max="18" width="2.125" style="57" customWidth="1"/>
    <col min="19" max="19" width="3.125" style="57" customWidth="1"/>
    <col min="20" max="20" width="9.125" style="57" customWidth="1"/>
    <col min="21" max="24" width="9.125" style="63" hidden="1" customWidth="1" outlineLevel="1"/>
    <col min="25" max="25" width="9.125" style="63" customWidth="1" collapsed="1"/>
    <col min="26" max="26" width="9.125" style="63" customWidth="1"/>
    <col min="27" max="33" width="9" style="63"/>
    <col min="34" max="16384" width="9" style="57"/>
  </cols>
  <sheetData>
    <row r="1" spans="1:24" ht="14.25" customHeight="1" thickBot="1">
      <c r="A1" s="183" t="s">
        <v>462</v>
      </c>
      <c r="Q1" s="59"/>
    </row>
    <row r="2" spans="1:24" ht="12.75" customHeight="1" thickBot="1">
      <c r="H2" s="409" t="s">
        <v>0</v>
      </c>
      <c r="I2" s="410"/>
      <c r="J2" s="521">
        <f>+'様式-1-Ⅰ（建築設備）'!H2</f>
        <v>23071002</v>
      </c>
      <c r="K2" s="522"/>
      <c r="L2" s="522"/>
      <c r="M2" s="522"/>
      <c r="N2" s="522"/>
      <c r="O2" s="522"/>
      <c r="P2" s="523"/>
      <c r="Q2" s="184"/>
    </row>
    <row r="3" spans="1:24" ht="15.75" customHeight="1" thickBot="1">
      <c r="A3" s="414" t="s">
        <v>392</v>
      </c>
      <c r="B3" s="414"/>
      <c r="C3" s="414"/>
      <c r="D3" s="414"/>
      <c r="E3" s="414"/>
      <c r="F3" s="414"/>
      <c r="G3" s="414"/>
      <c r="H3" s="414"/>
      <c r="I3" s="414"/>
      <c r="J3" s="414"/>
      <c r="K3" s="414"/>
      <c r="L3" s="414"/>
      <c r="M3" s="414"/>
      <c r="N3" s="414"/>
      <c r="O3" s="414"/>
      <c r="P3" s="414"/>
      <c r="Q3" s="414"/>
    </row>
    <row r="4" spans="1:24" ht="24.95" customHeight="1" thickBot="1">
      <c r="A4" s="704" t="s">
        <v>393</v>
      </c>
      <c r="B4" s="705"/>
      <c r="C4" s="706"/>
      <c r="D4" s="691" t="s">
        <v>128</v>
      </c>
      <c r="E4" s="204" t="s">
        <v>146</v>
      </c>
      <c r="F4" s="710" t="s">
        <v>83</v>
      </c>
      <c r="G4" s="711"/>
      <c r="H4" s="711"/>
      <c r="I4" s="711"/>
      <c r="J4" s="712"/>
      <c r="K4" s="713" t="s">
        <v>394</v>
      </c>
      <c r="L4" s="714"/>
      <c r="M4" s="714"/>
      <c r="N4" s="714"/>
      <c r="O4" s="714"/>
      <c r="P4" s="714"/>
      <c r="Q4" s="715"/>
      <c r="S4" s="58"/>
      <c r="U4" s="94" t="s">
        <v>140</v>
      </c>
      <c r="X4" s="63" t="s">
        <v>144</v>
      </c>
    </row>
    <row r="5" spans="1:24" ht="15" customHeight="1" thickBot="1">
      <c r="A5" s="707"/>
      <c r="B5" s="708"/>
      <c r="C5" s="709"/>
      <c r="D5" s="692"/>
      <c r="E5" s="196" t="s">
        <v>65</v>
      </c>
      <c r="F5" s="697"/>
      <c r="G5" s="698"/>
      <c r="H5" s="698"/>
      <c r="I5" s="698"/>
      <c r="J5" s="698"/>
      <c r="K5" s="698"/>
      <c r="L5" s="698"/>
      <c r="M5" s="698"/>
      <c r="N5" s="698"/>
      <c r="O5" s="698"/>
      <c r="P5" s="698"/>
      <c r="Q5" s="699"/>
      <c r="U5" s="63" t="s">
        <v>141</v>
      </c>
      <c r="X5" s="63" t="s">
        <v>147</v>
      </c>
    </row>
    <row r="6" spans="1:24" ht="15" customHeight="1" thickBot="1">
      <c r="A6" s="707"/>
      <c r="B6" s="708"/>
      <c r="C6" s="709"/>
      <c r="D6" s="692"/>
      <c r="E6" s="197" t="s">
        <v>395</v>
      </c>
      <c r="F6" s="697"/>
      <c r="G6" s="698"/>
      <c r="H6" s="698"/>
      <c r="I6" s="698"/>
      <c r="J6" s="698"/>
      <c r="K6" s="698"/>
      <c r="L6" s="698"/>
      <c r="M6" s="698"/>
      <c r="N6" s="698"/>
      <c r="O6" s="698"/>
      <c r="P6" s="698"/>
      <c r="Q6" s="699"/>
      <c r="U6" s="63" t="s">
        <v>142</v>
      </c>
      <c r="X6" s="63" t="s">
        <v>148</v>
      </c>
    </row>
    <row r="7" spans="1:24" ht="15" customHeight="1" thickBot="1">
      <c r="A7" s="707"/>
      <c r="B7" s="708"/>
      <c r="C7" s="709"/>
      <c r="D7" s="692"/>
      <c r="E7" s="196" t="s">
        <v>57</v>
      </c>
      <c r="F7" s="697"/>
      <c r="G7" s="698"/>
      <c r="H7" s="698"/>
      <c r="I7" s="698"/>
      <c r="J7" s="698"/>
      <c r="K7" s="698"/>
      <c r="L7" s="698"/>
      <c r="M7" s="698"/>
      <c r="N7" s="698"/>
      <c r="O7" s="698"/>
      <c r="P7" s="698"/>
      <c r="Q7" s="699"/>
      <c r="U7" s="63" t="s">
        <v>143</v>
      </c>
      <c r="X7" s="63" t="s">
        <v>150</v>
      </c>
    </row>
    <row r="8" spans="1:24" ht="15" customHeight="1" thickBot="1">
      <c r="A8" s="707"/>
      <c r="B8" s="708"/>
      <c r="C8" s="709"/>
      <c r="D8" s="692"/>
      <c r="E8" s="197" t="s">
        <v>396</v>
      </c>
      <c r="F8" s="697"/>
      <c r="G8" s="698"/>
      <c r="H8" s="698"/>
      <c r="I8" s="698"/>
      <c r="J8" s="698"/>
      <c r="K8" s="698"/>
      <c r="L8" s="698"/>
      <c r="M8" s="698"/>
      <c r="N8" s="698"/>
      <c r="O8" s="698"/>
      <c r="P8" s="698"/>
      <c r="Q8" s="699"/>
    </row>
    <row r="9" spans="1:24" ht="15" customHeight="1" thickBot="1">
      <c r="A9" s="707"/>
      <c r="B9" s="708"/>
      <c r="C9" s="709"/>
      <c r="D9" s="692"/>
      <c r="E9" s="196" t="s">
        <v>397</v>
      </c>
      <c r="F9" s="697"/>
      <c r="G9" s="698"/>
      <c r="H9" s="698"/>
      <c r="I9" s="698"/>
      <c r="J9" s="698"/>
      <c r="K9" s="698"/>
      <c r="L9" s="698"/>
      <c r="M9" s="698"/>
      <c r="N9" s="698"/>
      <c r="O9" s="698"/>
      <c r="P9" s="698"/>
      <c r="Q9" s="699"/>
    </row>
    <row r="10" spans="1:24" ht="15" customHeight="1" thickBot="1">
      <c r="A10" s="707"/>
      <c r="B10" s="708"/>
      <c r="C10" s="709"/>
      <c r="D10" s="692"/>
      <c r="E10" s="198" t="s">
        <v>398</v>
      </c>
      <c r="F10" s="697"/>
      <c r="G10" s="698"/>
      <c r="H10" s="698"/>
      <c r="I10" s="698"/>
      <c r="J10" s="698"/>
      <c r="K10" s="698"/>
      <c r="L10" s="698"/>
      <c r="M10" s="698"/>
      <c r="N10" s="698"/>
      <c r="O10" s="698"/>
      <c r="P10" s="698"/>
      <c r="Q10" s="699"/>
    </row>
    <row r="11" spans="1:24" ht="15" customHeight="1" thickBot="1">
      <c r="A11" s="707"/>
      <c r="B11" s="708"/>
      <c r="C11" s="709"/>
      <c r="D11" s="691" t="s">
        <v>139</v>
      </c>
      <c r="E11" s="199" t="s">
        <v>210</v>
      </c>
      <c r="F11" s="342" t="s">
        <v>70</v>
      </c>
      <c r="G11" s="343"/>
      <c r="H11" s="344"/>
      <c r="I11" s="200"/>
      <c r="J11" s="201"/>
      <c r="K11" s="201"/>
      <c r="L11" s="201"/>
      <c r="M11" s="201"/>
      <c r="N11" s="201"/>
      <c r="O11" s="201"/>
      <c r="P11" s="201"/>
      <c r="Q11" s="202"/>
      <c r="S11" s="58"/>
    </row>
    <row r="12" spans="1:24" ht="15" customHeight="1" thickBot="1">
      <c r="A12" s="707"/>
      <c r="B12" s="708"/>
      <c r="C12" s="709"/>
      <c r="D12" s="692"/>
      <c r="E12" s="701" t="s">
        <v>399</v>
      </c>
      <c r="F12" s="635" t="s">
        <v>400</v>
      </c>
      <c r="G12" s="694"/>
      <c r="H12" s="695" t="s">
        <v>206</v>
      </c>
      <c r="I12" s="696"/>
      <c r="J12" s="696"/>
      <c r="K12" s="696"/>
      <c r="L12" s="635" t="s">
        <v>86</v>
      </c>
      <c r="M12" s="636"/>
      <c r="N12" s="636"/>
      <c r="O12" s="636"/>
      <c r="P12" s="636"/>
      <c r="Q12" s="637"/>
      <c r="U12" s="63" t="s">
        <v>198</v>
      </c>
      <c r="V12" s="63" t="s">
        <v>401</v>
      </c>
      <c r="W12" s="63" t="s">
        <v>211</v>
      </c>
      <c r="X12" s="63" t="s">
        <v>341</v>
      </c>
    </row>
    <row r="13" spans="1:24" ht="15" customHeight="1" thickBot="1">
      <c r="A13" s="707"/>
      <c r="B13" s="708"/>
      <c r="C13" s="709"/>
      <c r="D13" s="700"/>
      <c r="E13" s="353"/>
      <c r="F13" s="702" t="s">
        <v>402</v>
      </c>
      <c r="G13" s="703"/>
      <c r="H13" s="690"/>
      <c r="I13" s="473"/>
      <c r="J13" s="473"/>
      <c r="K13" s="473"/>
      <c r="L13" s="473"/>
      <c r="M13" s="473"/>
      <c r="N13" s="473"/>
      <c r="O13" s="473"/>
      <c r="P13" s="473"/>
      <c r="Q13" s="474"/>
      <c r="U13" s="63" t="s">
        <v>209</v>
      </c>
      <c r="V13" s="63" t="s">
        <v>403</v>
      </c>
      <c r="W13" s="63" t="s">
        <v>308</v>
      </c>
      <c r="X13" s="63" t="s">
        <v>345</v>
      </c>
    </row>
    <row r="14" spans="1:24" ht="15" customHeight="1" thickBot="1">
      <c r="A14" s="707"/>
      <c r="B14" s="708"/>
      <c r="C14" s="709"/>
      <c r="D14" s="691" t="s">
        <v>199</v>
      </c>
      <c r="E14" s="199" t="s">
        <v>208</v>
      </c>
      <c r="F14" s="342" t="s">
        <v>70</v>
      </c>
      <c r="G14" s="343"/>
      <c r="H14" s="693"/>
      <c r="I14" s="200"/>
      <c r="J14" s="200"/>
      <c r="K14" s="200"/>
      <c r="L14" s="200"/>
      <c r="M14" s="200"/>
      <c r="N14" s="200"/>
      <c r="O14" s="200"/>
      <c r="P14" s="200"/>
      <c r="Q14" s="202"/>
      <c r="S14" s="58"/>
      <c r="U14" s="63" t="s">
        <v>202</v>
      </c>
      <c r="V14" s="63" t="s">
        <v>404</v>
      </c>
      <c r="X14" s="63" t="s">
        <v>347</v>
      </c>
    </row>
    <row r="15" spans="1:24" ht="15" customHeight="1" thickBot="1">
      <c r="A15" s="707"/>
      <c r="B15" s="708"/>
      <c r="C15" s="709"/>
      <c r="D15" s="692"/>
      <c r="E15" s="203" t="s">
        <v>207</v>
      </c>
      <c r="F15" s="635" t="s">
        <v>85</v>
      </c>
      <c r="G15" s="694"/>
      <c r="H15" s="695" t="s">
        <v>206</v>
      </c>
      <c r="I15" s="696"/>
      <c r="J15" s="696"/>
      <c r="K15" s="696"/>
      <c r="L15" s="635" t="s">
        <v>86</v>
      </c>
      <c r="M15" s="636"/>
      <c r="N15" s="636"/>
      <c r="O15" s="636"/>
      <c r="P15" s="636"/>
      <c r="Q15" s="637"/>
      <c r="U15" s="63" t="s">
        <v>205</v>
      </c>
      <c r="X15" s="63" t="s">
        <v>351</v>
      </c>
    </row>
    <row r="16" spans="1:24" ht="15" customHeight="1" thickBot="1">
      <c r="A16" s="675" t="s">
        <v>405</v>
      </c>
      <c r="B16" s="676"/>
      <c r="C16" s="677"/>
      <c r="D16" s="686" t="s">
        <v>60</v>
      </c>
      <c r="E16" s="687"/>
      <c r="F16" s="628" t="s">
        <v>83</v>
      </c>
      <c r="G16" s="629"/>
      <c r="H16" s="629"/>
      <c r="I16" s="629"/>
      <c r="J16" s="629"/>
      <c r="K16" s="629"/>
      <c r="L16" s="629"/>
      <c r="M16" s="629"/>
      <c r="N16" s="629"/>
      <c r="O16" s="629"/>
      <c r="P16" s="629"/>
      <c r="Q16" s="630"/>
      <c r="S16" s="58"/>
      <c r="X16" s="63" t="s">
        <v>353</v>
      </c>
    </row>
    <row r="17" spans="1:33" ht="15" customHeight="1" thickBot="1">
      <c r="A17" s="678"/>
      <c r="B17" s="679"/>
      <c r="C17" s="680"/>
      <c r="D17" s="688" t="s">
        <v>96</v>
      </c>
      <c r="E17" s="689"/>
      <c r="F17" s="644"/>
      <c r="G17" s="645"/>
      <c r="H17" s="645"/>
      <c r="I17" s="645"/>
      <c r="J17" s="645"/>
      <c r="K17" s="645"/>
      <c r="L17" s="645"/>
      <c r="M17" s="645"/>
      <c r="N17" s="645"/>
      <c r="O17" s="645"/>
      <c r="P17" s="645"/>
      <c r="Q17" s="646"/>
      <c r="U17" s="5" t="s">
        <v>151</v>
      </c>
      <c r="X17" s="63" t="s">
        <v>340</v>
      </c>
    </row>
    <row r="18" spans="1:33" ht="15" customHeight="1" thickBot="1">
      <c r="A18" s="678"/>
      <c r="B18" s="679"/>
      <c r="C18" s="680"/>
      <c r="D18" s="633" t="s">
        <v>61</v>
      </c>
      <c r="E18" s="634"/>
      <c r="F18" s="644"/>
      <c r="G18" s="645"/>
      <c r="H18" s="645"/>
      <c r="I18" s="645"/>
      <c r="J18" s="645"/>
      <c r="K18" s="645"/>
      <c r="L18" s="645"/>
      <c r="M18" s="645"/>
      <c r="N18" s="645"/>
      <c r="O18" s="645"/>
      <c r="P18" s="645"/>
      <c r="Q18" s="646"/>
      <c r="U18" s="5" t="s">
        <v>152</v>
      </c>
      <c r="X18" s="63" t="s">
        <v>161</v>
      </c>
    </row>
    <row r="19" spans="1:33" ht="15" customHeight="1" thickBot="1">
      <c r="A19" s="681"/>
      <c r="B19" s="682"/>
      <c r="C19" s="680"/>
      <c r="D19" s="688" t="s">
        <v>97</v>
      </c>
      <c r="E19" s="689"/>
      <c r="F19" s="644"/>
      <c r="G19" s="645"/>
      <c r="H19" s="645"/>
      <c r="I19" s="645"/>
      <c r="J19" s="645"/>
      <c r="K19" s="645"/>
      <c r="L19" s="645"/>
      <c r="M19" s="645"/>
      <c r="N19" s="645"/>
      <c r="O19" s="645"/>
      <c r="P19" s="645"/>
      <c r="Q19" s="646"/>
      <c r="U19" s="63" t="s">
        <v>153</v>
      </c>
      <c r="X19" s="63" t="s">
        <v>406</v>
      </c>
    </row>
    <row r="20" spans="1:33" ht="15" customHeight="1" thickBot="1">
      <c r="A20" s="683"/>
      <c r="B20" s="684"/>
      <c r="C20" s="685"/>
      <c r="D20" s="633" t="s">
        <v>62</v>
      </c>
      <c r="E20" s="634"/>
      <c r="F20" s="644"/>
      <c r="G20" s="645"/>
      <c r="H20" s="645"/>
      <c r="I20" s="645"/>
      <c r="J20" s="645"/>
      <c r="K20" s="645"/>
      <c r="L20" s="645"/>
      <c r="M20" s="645"/>
      <c r="N20" s="645"/>
      <c r="O20" s="645"/>
      <c r="P20" s="645"/>
      <c r="Q20" s="646"/>
      <c r="U20" s="92" t="s">
        <v>212</v>
      </c>
      <c r="X20" s="63" t="s">
        <v>407</v>
      </c>
    </row>
    <row r="21" spans="1:33" s="4" customFormat="1" ht="15" customHeight="1" thickBot="1">
      <c r="A21" s="664" t="s">
        <v>408</v>
      </c>
      <c r="B21" s="665"/>
      <c r="C21" s="666"/>
      <c r="D21" s="626" t="s">
        <v>29</v>
      </c>
      <c r="E21" s="627"/>
      <c r="F21" s="628" t="s">
        <v>83</v>
      </c>
      <c r="G21" s="629"/>
      <c r="H21" s="629"/>
      <c r="I21" s="629"/>
      <c r="J21" s="629"/>
      <c r="K21" s="629"/>
      <c r="L21" s="629"/>
      <c r="M21" s="629"/>
      <c r="N21" s="629"/>
      <c r="O21" s="629"/>
      <c r="P21" s="629"/>
      <c r="Q21" s="630"/>
      <c r="R21" s="8"/>
      <c r="S21" s="58"/>
      <c r="U21" s="5" t="s">
        <v>87</v>
      </c>
      <c r="V21" s="5"/>
      <c r="W21" s="5"/>
      <c r="X21" s="63" t="s">
        <v>409</v>
      </c>
      <c r="Y21" s="5"/>
      <c r="Z21" s="5"/>
      <c r="AA21" s="5"/>
      <c r="AB21" s="5"/>
      <c r="AC21" s="5"/>
      <c r="AD21" s="5"/>
      <c r="AE21" s="5"/>
      <c r="AF21" s="5"/>
      <c r="AG21" s="5"/>
    </row>
    <row r="22" spans="1:33" s="4" customFormat="1" ht="15" customHeight="1" thickBot="1">
      <c r="A22" s="667"/>
      <c r="B22" s="668"/>
      <c r="C22" s="669"/>
      <c r="D22" s="673" t="s">
        <v>410</v>
      </c>
      <c r="E22" s="674"/>
      <c r="F22" s="655" t="s">
        <v>85</v>
      </c>
      <c r="G22" s="656"/>
      <c r="H22" s="657"/>
      <c r="I22" s="658" t="s">
        <v>94</v>
      </c>
      <c r="J22" s="659"/>
      <c r="K22" s="660"/>
      <c r="L22" s="661"/>
      <c r="M22" s="662"/>
      <c r="N22" s="662"/>
      <c r="O22" s="662"/>
      <c r="P22" s="662"/>
      <c r="Q22" s="663"/>
      <c r="R22" s="8"/>
      <c r="U22" s="5" t="s">
        <v>213</v>
      </c>
      <c r="V22" s="5"/>
      <c r="W22" s="5"/>
      <c r="X22" s="63"/>
      <c r="Y22" s="5"/>
      <c r="Z22" s="5"/>
      <c r="AA22" s="5"/>
      <c r="AB22" s="5"/>
      <c r="AC22" s="5"/>
      <c r="AD22" s="5"/>
      <c r="AE22" s="5"/>
      <c r="AF22" s="5"/>
      <c r="AG22" s="5"/>
    </row>
    <row r="23" spans="1:33" s="4" customFormat="1" ht="15" customHeight="1" thickBot="1">
      <c r="A23" s="667"/>
      <c r="B23" s="668"/>
      <c r="C23" s="669"/>
      <c r="D23" s="642" t="s">
        <v>118</v>
      </c>
      <c r="E23" s="643"/>
      <c r="F23" s="644"/>
      <c r="G23" s="651"/>
      <c r="H23" s="651"/>
      <c r="I23" s="651"/>
      <c r="J23" s="651"/>
      <c r="K23" s="651"/>
      <c r="L23" s="651"/>
      <c r="M23" s="651"/>
      <c r="N23" s="651"/>
      <c r="O23" s="651"/>
      <c r="P23" s="651"/>
      <c r="Q23" s="652"/>
      <c r="R23" s="8"/>
      <c r="U23" s="5" t="s">
        <v>88</v>
      </c>
      <c r="V23" s="5"/>
      <c r="W23" s="5"/>
      <c r="X23" s="5"/>
      <c r="Y23" s="5"/>
      <c r="Z23" s="5"/>
      <c r="AA23" s="5"/>
      <c r="AB23" s="5"/>
      <c r="AC23" s="5"/>
      <c r="AD23" s="5"/>
      <c r="AE23" s="5"/>
      <c r="AF23" s="5"/>
      <c r="AG23" s="5"/>
    </row>
    <row r="24" spans="1:33" s="4" customFormat="1" ht="15" customHeight="1" thickBot="1">
      <c r="A24" s="667"/>
      <c r="B24" s="668"/>
      <c r="C24" s="669"/>
      <c r="D24" s="633" t="s">
        <v>66</v>
      </c>
      <c r="E24" s="634"/>
      <c r="F24" s="644"/>
      <c r="G24" s="651"/>
      <c r="H24" s="651"/>
      <c r="I24" s="651"/>
      <c r="J24" s="651"/>
      <c r="K24" s="651"/>
      <c r="L24" s="651"/>
      <c r="M24" s="651"/>
      <c r="N24" s="651"/>
      <c r="O24" s="651"/>
      <c r="P24" s="651"/>
      <c r="Q24" s="652"/>
      <c r="R24" s="8"/>
      <c r="U24" s="5" t="s">
        <v>214</v>
      </c>
      <c r="V24" s="5"/>
      <c r="W24" s="5"/>
      <c r="X24" s="5"/>
      <c r="Y24" s="5"/>
      <c r="Z24" s="5"/>
      <c r="AA24" s="5"/>
      <c r="AB24" s="5"/>
      <c r="AC24" s="5"/>
      <c r="AD24" s="5"/>
      <c r="AE24" s="5"/>
      <c r="AF24" s="5"/>
      <c r="AG24" s="5"/>
    </row>
    <row r="25" spans="1:33" s="4" customFormat="1" ht="15" customHeight="1" thickBot="1">
      <c r="A25" s="667"/>
      <c r="B25" s="668"/>
      <c r="C25" s="669"/>
      <c r="D25" s="653" t="s">
        <v>411</v>
      </c>
      <c r="E25" s="654"/>
      <c r="F25" s="655" t="s">
        <v>343</v>
      </c>
      <c r="G25" s="656"/>
      <c r="H25" s="657"/>
      <c r="I25" s="658" t="s">
        <v>95</v>
      </c>
      <c r="J25" s="659"/>
      <c r="K25" s="660"/>
      <c r="L25" s="661"/>
      <c r="M25" s="662"/>
      <c r="N25" s="662"/>
      <c r="O25" s="662"/>
      <c r="P25" s="662"/>
      <c r="Q25" s="663"/>
      <c r="R25" s="8"/>
      <c r="U25" s="5" t="s">
        <v>215</v>
      </c>
      <c r="V25" s="5"/>
      <c r="W25" s="5"/>
      <c r="X25" s="5"/>
      <c r="Y25" s="5"/>
      <c r="Z25" s="5"/>
      <c r="AA25" s="5"/>
      <c r="AB25" s="5"/>
      <c r="AC25" s="5"/>
      <c r="AD25" s="5"/>
      <c r="AE25" s="5"/>
      <c r="AF25" s="5"/>
      <c r="AG25" s="5"/>
    </row>
    <row r="26" spans="1:33" s="4" customFormat="1" ht="15" customHeight="1" thickBot="1">
      <c r="A26" s="667"/>
      <c r="B26" s="668"/>
      <c r="C26" s="669"/>
      <c r="D26" s="642" t="s">
        <v>119</v>
      </c>
      <c r="E26" s="643"/>
      <c r="F26" s="644"/>
      <c r="G26" s="645"/>
      <c r="H26" s="645"/>
      <c r="I26" s="645"/>
      <c r="J26" s="645"/>
      <c r="K26" s="645"/>
      <c r="L26" s="645"/>
      <c r="M26" s="645"/>
      <c r="N26" s="645"/>
      <c r="O26" s="645"/>
      <c r="P26" s="645"/>
      <c r="Q26" s="646"/>
      <c r="R26" s="8"/>
      <c r="U26" s="5"/>
      <c r="V26" s="5"/>
      <c r="W26" s="5"/>
      <c r="X26" s="5"/>
      <c r="Y26" s="5"/>
      <c r="Z26" s="5"/>
      <c r="AA26" s="5"/>
      <c r="AB26" s="5"/>
      <c r="AC26" s="5"/>
      <c r="AD26" s="5"/>
      <c r="AE26" s="5"/>
      <c r="AF26" s="5"/>
      <c r="AG26" s="5"/>
    </row>
    <row r="27" spans="1:33" s="4" customFormat="1" ht="15" customHeight="1" thickBot="1">
      <c r="A27" s="670"/>
      <c r="B27" s="671"/>
      <c r="C27" s="672"/>
      <c r="D27" s="633" t="s">
        <v>67</v>
      </c>
      <c r="E27" s="634"/>
      <c r="F27" s="644"/>
      <c r="G27" s="645"/>
      <c r="H27" s="645"/>
      <c r="I27" s="645"/>
      <c r="J27" s="645"/>
      <c r="K27" s="645"/>
      <c r="L27" s="645"/>
      <c r="M27" s="645"/>
      <c r="N27" s="645"/>
      <c r="O27" s="645"/>
      <c r="P27" s="645"/>
      <c r="Q27" s="646"/>
      <c r="R27" s="8"/>
      <c r="U27" s="92" t="s">
        <v>412</v>
      </c>
      <c r="V27" s="5"/>
      <c r="W27" s="5"/>
      <c r="X27" s="5" t="s">
        <v>216</v>
      </c>
      <c r="Z27" s="5"/>
      <c r="AA27" s="5"/>
      <c r="AB27" s="5"/>
      <c r="AC27" s="5"/>
      <c r="AD27" s="5"/>
      <c r="AE27" s="5"/>
      <c r="AF27" s="5"/>
      <c r="AG27" s="5"/>
    </row>
    <row r="28" spans="1:33" s="4" customFormat="1" ht="15" customHeight="1" thickBot="1">
      <c r="A28" s="647" t="s">
        <v>413</v>
      </c>
      <c r="B28" s="648"/>
      <c r="C28" s="649"/>
      <c r="D28" s="409" t="s">
        <v>48</v>
      </c>
      <c r="E28" s="364"/>
      <c r="F28" s="569" t="s">
        <v>149</v>
      </c>
      <c r="G28" s="570"/>
      <c r="H28" s="570"/>
      <c r="I28" s="570"/>
      <c r="J28" s="570"/>
      <c r="K28" s="570"/>
      <c r="L28" s="570"/>
      <c r="M28" s="570"/>
      <c r="N28" s="570"/>
      <c r="O28" s="570"/>
      <c r="P28" s="570"/>
      <c r="Q28" s="571"/>
      <c r="R28" s="8"/>
      <c r="S28" s="58"/>
      <c r="U28" s="5" t="s">
        <v>414</v>
      </c>
      <c r="V28" s="5"/>
      <c r="W28" s="5"/>
      <c r="X28" s="5" t="s">
        <v>217</v>
      </c>
      <c r="Z28" s="5"/>
      <c r="AA28" s="5"/>
      <c r="AB28" s="5"/>
      <c r="AC28" s="5"/>
      <c r="AD28" s="5"/>
      <c r="AE28" s="5"/>
      <c r="AF28" s="5"/>
      <c r="AG28" s="5"/>
    </row>
    <row r="29" spans="1:33" s="4" customFormat="1" ht="14.1" customHeight="1" thickBot="1">
      <c r="A29" s="647"/>
      <c r="B29" s="648"/>
      <c r="C29" s="649"/>
      <c r="D29" s="550" t="s">
        <v>49</v>
      </c>
      <c r="E29" s="548"/>
      <c r="F29" s="609" t="s">
        <v>85</v>
      </c>
      <c r="G29" s="610"/>
      <c r="H29" s="365"/>
      <c r="I29" s="613"/>
      <c r="J29" s="613"/>
      <c r="K29" s="613"/>
      <c r="L29" s="613"/>
      <c r="M29" s="613"/>
      <c r="N29" s="613"/>
      <c r="O29" s="613"/>
      <c r="P29" s="613"/>
      <c r="Q29" s="614"/>
      <c r="R29" s="8"/>
      <c r="U29" s="5" t="s">
        <v>215</v>
      </c>
      <c r="V29" s="5"/>
      <c r="W29" s="5"/>
      <c r="X29" s="5" t="s">
        <v>215</v>
      </c>
      <c r="Z29" s="5"/>
      <c r="AA29" s="5"/>
      <c r="AB29" s="5"/>
      <c r="AC29" s="5"/>
      <c r="AD29" s="5"/>
      <c r="AE29" s="5"/>
      <c r="AF29" s="5"/>
      <c r="AG29" s="5"/>
    </row>
    <row r="30" spans="1:33" s="4" customFormat="1" ht="14.1" customHeight="1" thickBot="1">
      <c r="A30" s="647"/>
      <c r="B30" s="648"/>
      <c r="C30" s="649"/>
      <c r="D30" s="392"/>
      <c r="E30" s="619"/>
      <c r="F30" s="611"/>
      <c r="G30" s="612"/>
      <c r="H30" s="615"/>
      <c r="I30" s="613"/>
      <c r="J30" s="613"/>
      <c r="K30" s="613"/>
      <c r="L30" s="613"/>
      <c r="M30" s="613"/>
      <c r="N30" s="613"/>
      <c r="O30" s="613"/>
      <c r="P30" s="613"/>
      <c r="Q30" s="614"/>
      <c r="R30" s="8"/>
      <c r="U30" s="5" t="s">
        <v>212</v>
      </c>
      <c r="V30" s="5"/>
      <c r="W30" s="5"/>
      <c r="X30" s="5" t="s">
        <v>212</v>
      </c>
      <c r="Z30" s="5"/>
      <c r="AA30" s="5"/>
      <c r="AB30" s="5"/>
      <c r="AC30" s="5"/>
      <c r="AD30" s="5"/>
      <c r="AE30" s="5"/>
      <c r="AF30" s="5"/>
      <c r="AG30" s="5"/>
    </row>
    <row r="31" spans="1:33" s="4" customFormat="1" ht="14.1" customHeight="1" thickBot="1">
      <c r="A31" s="647"/>
      <c r="B31" s="648"/>
      <c r="C31" s="649"/>
      <c r="D31" s="617" t="s">
        <v>415</v>
      </c>
      <c r="E31" s="618"/>
      <c r="F31" s="609" t="s">
        <v>85</v>
      </c>
      <c r="G31" s="610"/>
      <c r="H31" s="365"/>
      <c r="I31" s="613"/>
      <c r="J31" s="613"/>
      <c r="K31" s="613"/>
      <c r="L31" s="613"/>
      <c r="M31" s="613"/>
      <c r="N31" s="613"/>
      <c r="O31" s="613"/>
      <c r="P31" s="613"/>
      <c r="Q31" s="614"/>
      <c r="R31" s="8"/>
      <c r="U31" s="5" t="s">
        <v>89</v>
      </c>
      <c r="V31" s="5"/>
      <c r="W31" s="5"/>
      <c r="X31" s="5" t="s">
        <v>218</v>
      </c>
      <c r="Z31" s="5"/>
      <c r="AA31" s="5"/>
      <c r="AB31" s="5"/>
      <c r="AC31" s="5"/>
      <c r="AD31" s="5"/>
      <c r="AE31" s="5"/>
      <c r="AF31" s="5"/>
      <c r="AG31" s="5"/>
    </row>
    <row r="32" spans="1:33" s="4" customFormat="1" ht="14.1" customHeight="1" thickBot="1">
      <c r="A32" s="650"/>
      <c r="B32" s="585"/>
      <c r="C32" s="586"/>
      <c r="D32" s="392"/>
      <c r="E32" s="619"/>
      <c r="F32" s="611"/>
      <c r="G32" s="612"/>
      <c r="H32" s="615"/>
      <c r="I32" s="613"/>
      <c r="J32" s="613"/>
      <c r="K32" s="613"/>
      <c r="L32" s="613"/>
      <c r="M32" s="613"/>
      <c r="N32" s="613"/>
      <c r="O32" s="613"/>
      <c r="P32" s="613"/>
      <c r="Q32" s="614"/>
      <c r="R32" s="8"/>
      <c r="U32" s="5" t="s">
        <v>90</v>
      </c>
      <c r="V32" s="5"/>
      <c r="W32" s="5"/>
      <c r="X32" s="5" t="s">
        <v>219</v>
      </c>
      <c r="Z32" s="5"/>
      <c r="AA32" s="5"/>
      <c r="AB32" s="5"/>
      <c r="AC32" s="5"/>
      <c r="AD32" s="5"/>
      <c r="AE32" s="5"/>
      <c r="AF32" s="5"/>
      <c r="AG32" s="5"/>
    </row>
    <row r="33" spans="1:33" s="4" customFormat="1" ht="15" customHeight="1" thickBot="1">
      <c r="A33" s="620" t="s">
        <v>416</v>
      </c>
      <c r="B33" s="621"/>
      <c r="C33" s="622"/>
      <c r="D33" s="626" t="s">
        <v>48</v>
      </c>
      <c r="E33" s="627"/>
      <c r="F33" s="628" t="s">
        <v>149</v>
      </c>
      <c r="G33" s="629"/>
      <c r="H33" s="629"/>
      <c r="I33" s="629"/>
      <c r="J33" s="629"/>
      <c r="K33" s="629"/>
      <c r="L33" s="629"/>
      <c r="M33" s="629"/>
      <c r="N33" s="629"/>
      <c r="O33" s="629"/>
      <c r="P33" s="629"/>
      <c r="Q33" s="630"/>
      <c r="R33" s="8"/>
      <c r="S33" s="58"/>
      <c r="U33" s="5" t="s">
        <v>91</v>
      </c>
      <c r="V33" s="5"/>
      <c r="W33" s="5"/>
      <c r="X33" s="5" t="s">
        <v>220</v>
      </c>
      <c r="Z33" s="5"/>
      <c r="AA33" s="5"/>
      <c r="AB33" s="5"/>
      <c r="AC33" s="5"/>
      <c r="AD33" s="5"/>
      <c r="AE33" s="5"/>
      <c r="AF33" s="5"/>
      <c r="AG33" s="5"/>
    </row>
    <row r="34" spans="1:33" s="4" customFormat="1" ht="14.1" customHeight="1" thickBot="1">
      <c r="A34" s="620"/>
      <c r="B34" s="621"/>
      <c r="C34" s="622"/>
      <c r="D34" s="631" t="s">
        <v>417</v>
      </c>
      <c r="E34" s="632"/>
      <c r="F34" s="558" t="s">
        <v>343</v>
      </c>
      <c r="G34" s="559"/>
      <c r="H34" s="562"/>
      <c r="I34" s="563"/>
      <c r="J34" s="563"/>
      <c r="K34" s="563"/>
      <c r="L34" s="563"/>
      <c r="M34" s="563"/>
      <c r="N34" s="563"/>
      <c r="O34" s="563"/>
      <c r="P34" s="563"/>
      <c r="Q34" s="564"/>
      <c r="R34" s="8"/>
      <c r="U34" s="5" t="s">
        <v>92</v>
      </c>
      <c r="V34" s="5"/>
      <c r="W34" s="5"/>
      <c r="X34" s="92" t="s">
        <v>221</v>
      </c>
      <c r="Z34" s="5"/>
      <c r="AA34" s="5"/>
      <c r="AB34" s="5"/>
      <c r="AC34" s="5"/>
      <c r="AD34" s="5"/>
      <c r="AE34" s="5"/>
      <c r="AF34" s="5"/>
      <c r="AG34" s="5"/>
    </row>
    <row r="35" spans="1:33" s="4" customFormat="1" ht="14.1" customHeight="1" thickBot="1">
      <c r="A35" s="620"/>
      <c r="B35" s="621"/>
      <c r="C35" s="622"/>
      <c r="D35" s="633"/>
      <c r="E35" s="634"/>
      <c r="F35" s="560"/>
      <c r="G35" s="561"/>
      <c r="H35" s="565"/>
      <c r="I35" s="563"/>
      <c r="J35" s="563"/>
      <c r="K35" s="563"/>
      <c r="L35" s="563"/>
      <c r="M35" s="563"/>
      <c r="N35" s="563"/>
      <c r="O35" s="563"/>
      <c r="P35" s="563"/>
      <c r="Q35" s="564"/>
      <c r="R35" s="8"/>
      <c r="U35" s="5" t="s">
        <v>93</v>
      </c>
      <c r="V35" s="5"/>
      <c r="W35" s="5"/>
      <c r="X35" s="63" t="s">
        <v>222</v>
      </c>
      <c r="Z35" s="5"/>
      <c r="AA35" s="5"/>
      <c r="AB35" s="5"/>
      <c r="AC35" s="5"/>
      <c r="AD35" s="5"/>
      <c r="AE35" s="5"/>
      <c r="AF35" s="5"/>
      <c r="AG35" s="5"/>
    </row>
    <row r="36" spans="1:33" s="4" customFormat="1" ht="14.1" customHeight="1" thickBot="1">
      <c r="A36" s="620"/>
      <c r="B36" s="621"/>
      <c r="C36" s="622"/>
      <c r="D36" s="631" t="s">
        <v>418</v>
      </c>
      <c r="E36" s="632"/>
      <c r="F36" s="558" t="s">
        <v>343</v>
      </c>
      <c r="G36" s="559"/>
      <c r="H36" s="562"/>
      <c r="I36" s="563"/>
      <c r="J36" s="563"/>
      <c r="K36" s="563"/>
      <c r="L36" s="563"/>
      <c r="M36" s="563"/>
      <c r="N36" s="563"/>
      <c r="O36" s="563"/>
      <c r="P36" s="563"/>
      <c r="Q36" s="564"/>
      <c r="R36" s="8"/>
      <c r="U36" s="5" t="s">
        <v>215</v>
      </c>
      <c r="V36" s="5"/>
      <c r="W36" s="5"/>
      <c r="X36" s="63" t="s">
        <v>215</v>
      </c>
      <c r="Z36" s="5"/>
      <c r="AA36" s="5"/>
      <c r="AB36" s="5"/>
      <c r="AC36" s="5"/>
      <c r="AD36" s="5"/>
      <c r="AE36" s="5"/>
      <c r="AF36" s="5"/>
      <c r="AG36" s="5"/>
    </row>
    <row r="37" spans="1:33" s="4" customFormat="1" ht="14.1" customHeight="1" thickBot="1">
      <c r="A37" s="623"/>
      <c r="B37" s="624"/>
      <c r="C37" s="625"/>
      <c r="D37" s="633"/>
      <c r="E37" s="634"/>
      <c r="F37" s="560"/>
      <c r="G37" s="561"/>
      <c r="H37" s="565"/>
      <c r="I37" s="563"/>
      <c r="J37" s="563"/>
      <c r="K37" s="563"/>
      <c r="L37" s="563"/>
      <c r="M37" s="563"/>
      <c r="N37" s="563"/>
      <c r="O37" s="563"/>
      <c r="P37" s="563"/>
      <c r="Q37" s="564"/>
      <c r="R37" s="8"/>
      <c r="U37" s="5"/>
      <c r="V37" s="5"/>
      <c r="W37" s="5"/>
      <c r="X37" s="5"/>
      <c r="Y37" s="5"/>
      <c r="Z37" s="5"/>
      <c r="AA37" s="5"/>
      <c r="AB37" s="5"/>
      <c r="AC37" s="5"/>
      <c r="AD37" s="5"/>
      <c r="AE37" s="5"/>
      <c r="AF37" s="5"/>
      <c r="AG37" s="5"/>
    </row>
    <row r="38" spans="1:33" ht="15" customHeight="1" thickBot="1">
      <c r="A38" s="592" t="s">
        <v>419</v>
      </c>
      <c r="B38" s="593"/>
      <c r="C38" s="594"/>
      <c r="D38" s="601" t="s">
        <v>128</v>
      </c>
      <c r="E38" s="204" t="s">
        <v>420</v>
      </c>
      <c r="F38" s="551" t="s">
        <v>83</v>
      </c>
      <c r="G38" s="552"/>
      <c r="H38" s="553"/>
      <c r="I38" s="604"/>
      <c r="J38" s="605"/>
      <c r="K38" s="605"/>
      <c r="L38" s="605"/>
      <c r="M38" s="605"/>
      <c r="N38" s="605"/>
      <c r="O38" s="605"/>
      <c r="P38" s="605"/>
      <c r="Q38" s="606"/>
      <c r="S38" s="58"/>
      <c r="U38" s="63" t="s">
        <v>421</v>
      </c>
      <c r="X38" s="63" t="s">
        <v>422</v>
      </c>
      <c r="Y38" s="5"/>
    </row>
    <row r="39" spans="1:33" ht="14.1" customHeight="1" thickBot="1">
      <c r="A39" s="595"/>
      <c r="B39" s="596"/>
      <c r="C39" s="597"/>
      <c r="D39" s="602"/>
      <c r="E39" s="607" t="s">
        <v>27</v>
      </c>
      <c r="F39" s="609" t="s">
        <v>85</v>
      </c>
      <c r="G39" s="610"/>
      <c r="H39" s="365"/>
      <c r="I39" s="613"/>
      <c r="J39" s="613"/>
      <c r="K39" s="613"/>
      <c r="L39" s="613"/>
      <c r="M39" s="613"/>
      <c r="N39" s="613"/>
      <c r="O39" s="613"/>
      <c r="P39" s="613"/>
      <c r="Q39" s="614"/>
      <c r="U39" s="63" t="s">
        <v>423</v>
      </c>
      <c r="X39" s="63" t="s">
        <v>424</v>
      </c>
    </row>
    <row r="40" spans="1:33" ht="14.1" customHeight="1" thickBot="1">
      <c r="A40" s="595"/>
      <c r="B40" s="596"/>
      <c r="C40" s="597"/>
      <c r="D40" s="602"/>
      <c r="E40" s="608"/>
      <c r="F40" s="611"/>
      <c r="G40" s="612"/>
      <c r="H40" s="615"/>
      <c r="I40" s="613"/>
      <c r="J40" s="613"/>
      <c r="K40" s="613"/>
      <c r="L40" s="613"/>
      <c r="M40" s="613"/>
      <c r="N40" s="613"/>
      <c r="O40" s="613"/>
      <c r="P40" s="613"/>
      <c r="Q40" s="614"/>
      <c r="U40" s="63" t="s">
        <v>104</v>
      </c>
      <c r="X40" s="63" t="s">
        <v>104</v>
      </c>
    </row>
    <row r="41" spans="1:33" ht="14.1" customHeight="1" thickBot="1">
      <c r="A41" s="595"/>
      <c r="B41" s="596"/>
      <c r="C41" s="597"/>
      <c r="D41" s="602"/>
      <c r="E41" s="616" t="s">
        <v>28</v>
      </c>
      <c r="F41" s="609" t="s">
        <v>85</v>
      </c>
      <c r="G41" s="610"/>
      <c r="H41" s="365"/>
      <c r="I41" s="613"/>
      <c r="J41" s="613"/>
      <c r="K41" s="613"/>
      <c r="L41" s="613"/>
      <c r="M41" s="613"/>
      <c r="N41" s="613"/>
      <c r="O41" s="613"/>
      <c r="P41" s="613"/>
      <c r="Q41" s="614"/>
      <c r="Y41" s="5"/>
    </row>
    <row r="42" spans="1:33" ht="14.1" customHeight="1" thickBot="1">
      <c r="A42" s="595"/>
      <c r="B42" s="596"/>
      <c r="C42" s="597"/>
      <c r="D42" s="603"/>
      <c r="E42" s="608"/>
      <c r="F42" s="611"/>
      <c r="G42" s="612"/>
      <c r="H42" s="615"/>
      <c r="I42" s="613"/>
      <c r="J42" s="613"/>
      <c r="K42" s="613"/>
      <c r="L42" s="613"/>
      <c r="M42" s="613"/>
      <c r="N42" s="613"/>
      <c r="O42" s="613"/>
      <c r="P42" s="613"/>
      <c r="Q42" s="614"/>
      <c r="U42" s="5" t="s">
        <v>223</v>
      </c>
      <c r="X42" s="63" t="s">
        <v>425</v>
      </c>
    </row>
    <row r="43" spans="1:33" s="4" customFormat="1" ht="15" customHeight="1" thickBot="1">
      <c r="A43" s="595"/>
      <c r="B43" s="596"/>
      <c r="C43" s="597"/>
      <c r="D43" s="205" t="s">
        <v>139</v>
      </c>
      <c r="E43" s="234" t="s">
        <v>204</v>
      </c>
      <c r="F43" s="635" t="s">
        <v>70</v>
      </c>
      <c r="G43" s="636"/>
      <c r="H43" s="637"/>
      <c r="I43" s="638"/>
      <c r="J43" s="574"/>
      <c r="K43" s="574"/>
      <c r="L43" s="574"/>
      <c r="M43" s="574"/>
      <c r="N43" s="574"/>
      <c r="O43" s="574"/>
      <c r="P43" s="574"/>
      <c r="Q43" s="575"/>
      <c r="R43" s="8"/>
      <c r="S43" s="58"/>
      <c r="U43" s="5" t="s">
        <v>104</v>
      </c>
      <c r="V43" s="5"/>
      <c r="W43" s="5"/>
      <c r="X43" s="63" t="s">
        <v>196</v>
      </c>
      <c r="Y43" s="63"/>
      <c r="Z43" s="5"/>
      <c r="AA43" s="5"/>
      <c r="AB43" s="5"/>
      <c r="AC43" s="5"/>
      <c r="AD43" s="5"/>
      <c r="AE43" s="5"/>
      <c r="AF43" s="5"/>
      <c r="AG43" s="5"/>
    </row>
    <row r="44" spans="1:33" s="4" customFormat="1" ht="15" customHeight="1" thickBot="1">
      <c r="A44" s="595"/>
      <c r="B44" s="596"/>
      <c r="C44" s="597"/>
      <c r="D44" s="639" t="s">
        <v>426</v>
      </c>
      <c r="E44" s="206" t="s">
        <v>124</v>
      </c>
      <c r="F44" s="551" t="s">
        <v>100</v>
      </c>
      <c r="G44" s="552"/>
      <c r="H44" s="552"/>
      <c r="I44" s="552"/>
      <c r="J44" s="553"/>
      <c r="K44" s="207"/>
      <c r="L44" s="208"/>
      <c r="M44" s="208"/>
      <c r="N44" s="209"/>
      <c r="O44" s="209"/>
      <c r="P44" s="209"/>
      <c r="Q44" s="210"/>
      <c r="S44" s="58"/>
      <c r="U44" s="5"/>
      <c r="V44" s="63"/>
      <c r="W44" s="63"/>
      <c r="X44" s="63" t="s">
        <v>25</v>
      </c>
      <c r="Y44" s="63"/>
      <c r="Z44" s="5"/>
      <c r="AA44" s="5"/>
      <c r="AB44" s="5"/>
      <c r="AC44" s="5"/>
      <c r="AD44" s="5"/>
      <c r="AE44" s="5"/>
      <c r="AF44" s="5"/>
      <c r="AG44" s="5"/>
    </row>
    <row r="45" spans="1:33" s="4" customFormat="1" ht="15" customHeight="1" thickBot="1">
      <c r="A45" s="595"/>
      <c r="B45" s="596"/>
      <c r="C45" s="597"/>
      <c r="D45" s="640"/>
      <c r="E45" s="6"/>
      <c r="F45" s="6"/>
      <c r="G45" s="6"/>
      <c r="H45" s="6"/>
      <c r="I45" s="6"/>
      <c r="J45" s="6"/>
      <c r="K45" s="6"/>
      <c r="L45" s="6"/>
      <c r="M45" s="211" t="s">
        <v>427</v>
      </c>
      <c r="N45" s="557"/>
      <c r="O45" s="462"/>
      <c r="P45" s="463"/>
      <c r="Q45" s="157" t="s">
        <v>24</v>
      </c>
      <c r="U45" s="63" t="s">
        <v>305</v>
      </c>
      <c r="V45" s="63"/>
      <c r="W45" s="63"/>
      <c r="X45" s="5"/>
      <c r="Y45" s="63"/>
      <c r="Z45" s="5"/>
      <c r="AA45" s="5"/>
      <c r="AB45" s="5"/>
      <c r="AC45" s="5"/>
      <c r="AD45" s="5"/>
      <c r="AE45" s="5"/>
      <c r="AF45" s="5"/>
      <c r="AG45" s="5"/>
    </row>
    <row r="46" spans="1:33" s="4" customFormat="1" ht="15" customHeight="1" thickBot="1">
      <c r="A46" s="598"/>
      <c r="B46" s="599"/>
      <c r="C46" s="600"/>
      <c r="D46" s="641"/>
      <c r="E46" s="158"/>
      <c r="F46" s="6"/>
      <c r="G46" s="6"/>
      <c r="H46" s="6"/>
      <c r="I46" s="6"/>
      <c r="J46" s="6"/>
      <c r="K46" s="6"/>
      <c r="L46" s="158"/>
      <c r="M46" s="212" t="s">
        <v>428</v>
      </c>
      <c r="N46" s="557"/>
      <c r="O46" s="462"/>
      <c r="P46" s="463"/>
      <c r="Q46" s="213" t="s">
        <v>24</v>
      </c>
      <c r="R46" s="8"/>
      <c r="U46" s="63" t="s">
        <v>98</v>
      </c>
      <c r="V46" s="5"/>
      <c r="W46" s="5"/>
      <c r="X46" s="63" t="s">
        <v>429</v>
      </c>
      <c r="Y46" s="63"/>
      <c r="Z46" s="5"/>
      <c r="AA46" s="5"/>
      <c r="AB46" s="5"/>
      <c r="AC46" s="5"/>
      <c r="AD46" s="5"/>
      <c r="AE46" s="5"/>
      <c r="AF46" s="5"/>
      <c r="AG46" s="5"/>
    </row>
    <row r="47" spans="1:33" ht="15" customHeight="1" thickBot="1">
      <c r="A47" s="335" t="s">
        <v>430</v>
      </c>
      <c r="B47" s="336"/>
      <c r="C47" s="337"/>
      <c r="D47" s="392" t="s">
        <v>23</v>
      </c>
      <c r="E47" s="354"/>
      <c r="F47" s="591" t="s">
        <v>149</v>
      </c>
      <c r="G47" s="570"/>
      <c r="H47" s="570"/>
      <c r="I47" s="570"/>
      <c r="J47" s="570"/>
      <c r="K47" s="571"/>
      <c r="L47" s="214"/>
      <c r="M47" s="214"/>
      <c r="N47" s="214"/>
      <c r="O47" s="214"/>
      <c r="P47" s="214"/>
      <c r="Q47" s="215"/>
      <c r="S47" s="58"/>
      <c r="U47" s="63" t="s">
        <v>307</v>
      </c>
      <c r="X47" s="63" t="s">
        <v>431</v>
      </c>
    </row>
    <row r="48" spans="1:33" ht="15" customHeight="1" thickBot="1">
      <c r="A48" s="415"/>
      <c r="B48" s="416"/>
      <c r="C48" s="417"/>
      <c r="D48" s="353" t="s">
        <v>432</v>
      </c>
      <c r="E48" s="399"/>
      <c r="F48" s="590"/>
      <c r="G48" s="530" t="s">
        <v>433</v>
      </c>
      <c r="H48" s="531"/>
      <c r="I48" s="531"/>
      <c r="J48" s="532"/>
      <c r="K48" s="533" t="s">
        <v>434</v>
      </c>
      <c r="L48" s="534"/>
      <c r="M48" s="535"/>
      <c r="N48" s="576"/>
      <c r="O48" s="577"/>
      <c r="P48" s="577"/>
      <c r="Q48" s="578"/>
      <c r="S48" s="58"/>
      <c r="U48" s="63" t="s">
        <v>99</v>
      </c>
      <c r="X48" s="63" t="s">
        <v>104</v>
      </c>
    </row>
    <row r="49" spans="1:33" ht="15" customHeight="1" thickBot="1">
      <c r="A49" s="350"/>
      <c r="B49" s="351"/>
      <c r="C49" s="352"/>
      <c r="D49" s="579" t="s">
        <v>435</v>
      </c>
      <c r="E49" s="400"/>
      <c r="F49" s="400"/>
      <c r="G49" s="569" t="s">
        <v>433</v>
      </c>
      <c r="H49" s="570"/>
      <c r="I49" s="570"/>
      <c r="J49" s="571"/>
      <c r="K49" s="580" t="s">
        <v>434</v>
      </c>
      <c r="L49" s="581"/>
      <c r="M49" s="581"/>
      <c r="N49" s="582"/>
      <c r="O49" s="583"/>
      <c r="P49" s="583"/>
      <c r="Q49" s="584"/>
      <c r="S49" s="58"/>
    </row>
    <row r="50" spans="1:33" ht="15" customHeight="1" thickBot="1">
      <c r="A50" s="335" t="s">
        <v>436</v>
      </c>
      <c r="B50" s="585"/>
      <c r="C50" s="586"/>
      <c r="D50" s="348" t="s">
        <v>59</v>
      </c>
      <c r="E50" s="349"/>
      <c r="F50" s="342" t="s">
        <v>77</v>
      </c>
      <c r="G50" s="462"/>
      <c r="H50" s="463"/>
      <c r="I50" s="166"/>
      <c r="J50" s="235"/>
      <c r="K50" s="216"/>
      <c r="L50" s="217"/>
      <c r="M50" s="217"/>
      <c r="N50" s="217"/>
      <c r="O50" s="217"/>
      <c r="P50" s="217"/>
      <c r="Q50" s="218"/>
      <c r="S50" s="58"/>
      <c r="X50" s="5" t="s">
        <v>203</v>
      </c>
    </row>
    <row r="51" spans="1:33" ht="15" customHeight="1" thickBot="1">
      <c r="A51" s="587"/>
      <c r="B51" s="588"/>
      <c r="C51" s="589"/>
      <c r="D51" s="353" t="s">
        <v>69</v>
      </c>
      <c r="E51" s="590"/>
      <c r="F51" s="582"/>
      <c r="G51" s="462"/>
      <c r="H51" s="463"/>
      <c r="I51" s="566" t="s">
        <v>47</v>
      </c>
      <c r="J51" s="515"/>
      <c r="K51" s="516"/>
      <c r="L51" s="567"/>
      <c r="M51" s="473"/>
      <c r="N51" s="473"/>
      <c r="O51" s="473"/>
      <c r="P51" s="473"/>
      <c r="Q51" s="474"/>
      <c r="S51" s="58"/>
      <c r="X51" s="63" t="s">
        <v>153</v>
      </c>
    </row>
    <row r="52" spans="1:33" ht="24.95" customHeight="1" thickBot="1">
      <c r="A52" s="568" t="s">
        <v>437</v>
      </c>
      <c r="B52" s="568"/>
      <c r="C52" s="568"/>
      <c r="D52" s="409" t="s">
        <v>204</v>
      </c>
      <c r="E52" s="364"/>
      <c r="F52" s="569" t="s">
        <v>70</v>
      </c>
      <c r="G52" s="570"/>
      <c r="H52" s="571"/>
      <c r="I52" s="572"/>
      <c r="J52" s="573"/>
      <c r="K52" s="573"/>
      <c r="L52" s="574"/>
      <c r="M52" s="574"/>
      <c r="N52" s="574"/>
      <c r="O52" s="574"/>
      <c r="P52" s="574"/>
      <c r="Q52" s="575"/>
      <c r="S52" s="58"/>
      <c r="X52" s="64"/>
    </row>
    <row r="53" spans="1:33" ht="15" customHeight="1" thickBot="1">
      <c r="A53" s="542" t="s">
        <v>438</v>
      </c>
      <c r="B53" s="543"/>
      <c r="C53" s="544"/>
      <c r="D53" s="409" t="s">
        <v>26</v>
      </c>
      <c r="E53" s="364"/>
      <c r="F53" s="355" t="s">
        <v>70</v>
      </c>
      <c r="G53" s="356"/>
      <c r="H53" s="357"/>
      <c r="I53" s="548" t="s">
        <v>439</v>
      </c>
      <c r="J53" s="549"/>
      <c r="K53" s="550"/>
      <c r="L53" s="551" t="s">
        <v>343</v>
      </c>
      <c r="M53" s="552"/>
      <c r="N53" s="552"/>
      <c r="O53" s="552"/>
      <c r="P53" s="552"/>
      <c r="Q53" s="553"/>
      <c r="S53" s="58"/>
      <c r="X53" s="80" t="s">
        <v>468</v>
      </c>
    </row>
    <row r="54" spans="1:33" ht="15" customHeight="1" thickBot="1">
      <c r="A54" s="545"/>
      <c r="B54" s="546"/>
      <c r="C54" s="547"/>
      <c r="D54" s="409" t="s">
        <v>117</v>
      </c>
      <c r="E54" s="364"/>
      <c r="F54" s="554"/>
      <c r="G54" s="555"/>
      <c r="H54" s="555"/>
      <c r="I54" s="555"/>
      <c r="J54" s="555"/>
      <c r="K54" s="555"/>
      <c r="L54" s="555"/>
      <c r="M54" s="555"/>
      <c r="N54" s="555"/>
      <c r="O54" s="555"/>
      <c r="P54" s="555"/>
      <c r="Q54" s="556"/>
      <c r="X54" s="80" t="s">
        <v>104</v>
      </c>
    </row>
    <row r="55" spans="1:33" s="4" customFormat="1" ht="24.95" customHeight="1" thickBot="1">
      <c r="A55" s="345" t="s">
        <v>334</v>
      </c>
      <c r="B55" s="346"/>
      <c r="C55" s="347"/>
      <c r="D55" s="409" t="s">
        <v>59</v>
      </c>
      <c r="E55" s="364"/>
      <c r="F55" s="536" t="s">
        <v>70</v>
      </c>
      <c r="G55" s="537"/>
      <c r="H55" s="538"/>
      <c r="I55" s="539" t="s">
        <v>440</v>
      </c>
      <c r="J55" s="540"/>
      <c r="K55" s="540"/>
      <c r="L55" s="540"/>
      <c r="M55" s="540"/>
      <c r="N55" s="540"/>
      <c r="O55" s="540"/>
      <c r="P55" s="540"/>
      <c r="Q55" s="541"/>
      <c r="R55" s="8"/>
      <c r="S55" s="58"/>
      <c r="U55" s="5"/>
      <c r="V55" s="5"/>
      <c r="W55" s="63"/>
      <c r="X55" s="80"/>
      <c r="Y55" s="63"/>
      <c r="Z55" s="5"/>
      <c r="AA55" s="5"/>
      <c r="AB55" s="5"/>
      <c r="AC55" s="5"/>
      <c r="AD55" s="5"/>
      <c r="AE55" s="5"/>
      <c r="AF55" s="5"/>
      <c r="AG55" s="5"/>
    </row>
    <row r="56" spans="1:33" s="4" customFormat="1" ht="4.5" customHeight="1" thickBot="1">
      <c r="A56" s="90"/>
      <c r="B56" s="91"/>
      <c r="C56" s="90"/>
      <c r="D56" s="90"/>
      <c r="E56" s="58"/>
      <c r="F56" s="58"/>
      <c r="G56" s="58"/>
      <c r="H56" s="58"/>
      <c r="I56" s="89"/>
      <c r="J56" s="89"/>
      <c r="K56" s="89"/>
      <c r="L56" s="89"/>
      <c r="M56" s="89"/>
      <c r="N56" s="89"/>
      <c r="O56" s="89"/>
      <c r="P56" s="89"/>
      <c r="Q56" s="89"/>
      <c r="R56" s="8"/>
      <c r="S56" s="58"/>
      <c r="U56" s="5"/>
      <c r="V56" s="5"/>
      <c r="W56" s="63"/>
      <c r="X56" s="64" t="s">
        <v>340</v>
      </c>
      <c r="Y56" s="63"/>
      <c r="Z56" s="5"/>
      <c r="AA56" s="5"/>
      <c r="AB56" s="5"/>
      <c r="AC56" s="5"/>
      <c r="AD56" s="5"/>
      <c r="AE56" s="5"/>
      <c r="AF56" s="5"/>
      <c r="AG56" s="5"/>
    </row>
    <row r="57" spans="1:33" s="4" customFormat="1" ht="10.5" customHeight="1" thickBot="1">
      <c r="A57" s="65" t="s">
        <v>30</v>
      </c>
      <c r="B57" s="88"/>
      <c r="C57" s="63" t="s">
        <v>31</v>
      </c>
      <c r="D57" s="63"/>
      <c r="E57" s="63"/>
      <c r="F57" s="63"/>
      <c r="G57" s="67"/>
      <c r="H57" s="63"/>
      <c r="I57" s="63"/>
      <c r="J57" s="63"/>
      <c r="K57" s="63"/>
      <c r="L57" s="63"/>
      <c r="M57" s="63"/>
      <c r="N57" s="63"/>
      <c r="O57" s="63"/>
      <c r="P57" s="63"/>
      <c r="Q57" s="63"/>
      <c r="R57" s="8"/>
      <c r="U57" s="5"/>
      <c r="V57" s="5"/>
      <c r="W57" s="63"/>
      <c r="X57" s="64" t="s">
        <v>344</v>
      </c>
      <c r="Y57" s="63"/>
      <c r="Z57" s="5"/>
      <c r="AA57" s="5"/>
      <c r="AB57" s="5"/>
      <c r="AC57" s="5"/>
      <c r="AD57" s="5"/>
      <c r="AE57" s="5"/>
      <c r="AF57" s="5"/>
      <c r="AG57" s="5"/>
    </row>
    <row r="58" spans="1:33" ht="10.5" customHeight="1" thickBot="1">
      <c r="A58" s="65"/>
      <c r="B58" s="68"/>
      <c r="C58" s="63" t="s">
        <v>120</v>
      </c>
      <c r="D58" s="63"/>
      <c r="E58" s="63"/>
      <c r="F58" s="63"/>
      <c r="G58" s="67"/>
      <c r="H58" s="63"/>
      <c r="I58" s="63"/>
      <c r="J58" s="63"/>
      <c r="K58" s="63"/>
      <c r="L58" s="63"/>
      <c r="M58" s="63"/>
      <c r="N58" s="63"/>
      <c r="O58" s="63"/>
      <c r="P58" s="63"/>
      <c r="Q58" s="63"/>
      <c r="S58" s="58"/>
      <c r="X58" s="64" t="s">
        <v>346</v>
      </c>
    </row>
    <row r="59" spans="1:33" ht="10.5" customHeight="1">
      <c r="A59" s="65" t="s">
        <v>33</v>
      </c>
      <c r="B59" s="63" t="s">
        <v>34</v>
      </c>
      <c r="C59" s="63"/>
      <c r="D59" s="63"/>
      <c r="E59" s="63"/>
      <c r="F59" s="63"/>
      <c r="G59" s="63"/>
      <c r="H59" s="63"/>
      <c r="I59" s="63"/>
      <c r="J59" s="63"/>
      <c r="K59" s="63"/>
      <c r="L59" s="63"/>
      <c r="M59" s="63"/>
      <c r="N59" s="63"/>
      <c r="O59" s="63"/>
      <c r="P59" s="63"/>
      <c r="Q59" s="63"/>
      <c r="S59" s="58"/>
      <c r="X59" s="64" t="s">
        <v>350</v>
      </c>
    </row>
    <row r="60" spans="1:33" s="4" customFormat="1" ht="10.5" customHeight="1">
      <c r="A60" s="65" t="s">
        <v>35</v>
      </c>
      <c r="B60" s="426" t="s">
        <v>461</v>
      </c>
      <c r="C60" s="426"/>
      <c r="D60" s="426"/>
      <c r="E60" s="426"/>
      <c r="F60" s="426"/>
      <c r="G60" s="426"/>
      <c r="H60" s="426"/>
      <c r="I60" s="426"/>
      <c r="J60" s="426"/>
      <c r="K60" s="426"/>
      <c r="L60" s="426"/>
      <c r="M60" s="426"/>
      <c r="N60" s="63"/>
      <c r="O60" s="63"/>
      <c r="P60" s="63"/>
      <c r="Q60" s="63"/>
      <c r="R60" s="8"/>
      <c r="S60" s="58"/>
      <c r="U60" s="5"/>
      <c r="V60" s="63"/>
      <c r="W60" s="63"/>
      <c r="X60" s="64" t="s">
        <v>352</v>
      </c>
      <c r="Y60" s="63"/>
      <c r="Z60" s="5"/>
      <c r="AA60" s="5"/>
      <c r="AB60" s="5"/>
      <c r="AC60" s="5"/>
      <c r="AD60" s="5"/>
      <c r="AE60" s="5"/>
      <c r="AF60" s="5"/>
      <c r="AG60" s="5"/>
    </row>
    <row r="61" spans="1:33" s="63" customFormat="1" ht="10.5" customHeight="1">
      <c r="A61" s="57"/>
      <c r="B61" s="57"/>
      <c r="C61" s="57"/>
      <c r="D61" s="57"/>
      <c r="E61" s="57"/>
      <c r="F61" s="57"/>
      <c r="G61" s="58"/>
      <c r="H61" s="57"/>
      <c r="I61" s="57"/>
      <c r="J61" s="57"/>
      <c r="K61" s="57"/>
      <c r="L61" s="57"/>
      <c r="M61" s="57"/>
      <c r="N61" s="57"/>
      <c r="O61" s="57"/>
      <c r="P61" s="57"/>
      <c r="Q61" s="57"/>
      <c r="X61" s="64" t="s">
        <v>354</v>
      </c>
    </row>
    <row r="62" spans="1:33" s="63" customFormat="1" ht="10.5" customHeight="1">
      <c r="A62" s="57"/>
      <c r="B62" s="57"/>
      <c r="C62" s="57"/>
      <c r="D62" s="57"/>
      <c r="E62" s="57"/>
      <c r="F62" s="57"/>
      <c r="G62" s="58"/>
      <c r="H62" s="57"/>
      <c r="I62" s="57"/>
      <c r="J62" s="57"/>
      <c r="K62" s="57"/>
      <c r="L62" s="57"/>
      <c r="M62" s="57"/>
      <c r="N62" s="57"/>
      <c r="O62" s="57"/>
      <c r="P62" s="57"/>
      <c r="Q62" s="57"/>
    </row>
    <row r="63" spans="1:33" s="63" customFormat="1" ht="10.5" customHeight="1">
      <c r="A63" s="57"/>
      <c r="B63" s="57"/>
      <c r="C63" s="57"/>
      <c r="D63" s="57"/>
      <c r="E63" s="57"/>
      <c r="F63" s="57"/>
      <c r="G63" s="58"/>
      <c r="H63" s="57"/>
      <c r="I63" s="57"/>
      <c r="J63" s="57"/>
      <c r="K63" s="57"/>
      <c r="L63" s="57"/>
      <c r="M63" s="57"/>
      <c r="N63" s="57"/>
      <c r="O63" s="57"/>
      <c r="P63" s="57"/>
      <c r="Q63" s="57"/>
      <c r="X63" s="63" t="s">
        <v>106</v>
      </c>
    </row>
    <row r="64" spans="1:33" s="63" customFormat="1">
      <c r="A64" s="57"/>
      <c r="B64" s="57"/>
      <c r="C64" s="57"/>
      <c r="D64" s="57"/>
      <c r="E64" s="57"/>
      <c r="F64" s="57"/>
      <c r="G64" s="58"/>
      <c r="H64" s="57"/>
      <c r="I64" s="57"/>
      <c r="J64" s="57"/>
      <c r="K64" s="57"/>
      <c r="L64" s="57"/>
      <c r="M64" s="57"/>
      <c r="N64" s="57"/>
      <c r="O64" s="57"/>
      <c r="P64" s="57"/>
      <c r="Q64" s="57"/>
      <c r="X64" s="63" t="s">
        <v>104</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7"/>
    </row>
    <row r="74" spans="7:24" ht="12" customHeight="1">
      <c r="G74" s="57"/>
    </row>
    <row r="75" spans="7:24" ht="12" customHeight="1">
      <c r="G75" s="57"/>
    </row>
    <row r="76" spans="7:24" ht="12" customHeight="1">
      <c r="G76" s="57"/>
    </row>
    <row r="77" spans="7:24" ht="12" customHeight="1">
      <c r="G77" s="57"/>
    </row>
    <row r="78" spans="7:24" ht="12" customHeight="1">
      <c r="G78" s="57"/>
    </row>
    <row r="79" spans="7:24" ht="12" customHeight="1">
      <c r="G79" s="57"/>
    </row>
    <row r="80" spans="7:24" ht="12" customHeight="1">
      <c r="G80" s="57"/>
    </row>
    <row r="81" spans="7:7" ht="12" customHeight="1">
      <c r="G81" s="57"/>
    </row>
    <row r="82" spans="7:7" ht="12" customHeight="1">
      <c r="G82" s="57"/>
    </row>
    <row r="83" spans="7:7" ht="12" customHeight="1">
      <c r="G83" s="57"/>
    </row>
    <row r="84" spans="7:7" ht="12" customHeight="1">
      <c r="G84" s="57"/>
    </row>
    <row r="85" spans="7:7" ht="12" customHeight="1">
      <c r="G85" s="57"/>
    </row>
    <row r="86" spans="7:7" ht="12" customHeight="1">
      <c r="G86" s="57"/>
    </row>
    <row r="87" spans="7:7" ht="12" customHeight="1">
      <c r="G87" s="57"/>
    </row>
    <row r="88" spans="7:7" ht="12" customHeight="1">
      <c r="G88" s="57"/>
    </row>
    <row r="89" spans="7:7" ht="12" customHeight="1">
      <c r="G89" s="57"/>
    </row>
    <row r="90" spans="7:7" ht="12" customHeight="1">
      <c r="G90" s="57"/>
    </row>
    <row r="91" spans="7:7" ht="12" customHeight="1">
      <c r="G91" s="57"/>
    </row>
    <row r="92" spans="7:7" ht="12" customHeight="1">
      <c r="G92" s="57"/>
    </row>
    <row r="93" spans="7:7" ht="12" customHeight="1">
      <c r="G93" s="57"/>
    </row>
    <row r="94" spans="7:7" ht="12" customHeight="1">
      <c r="G94" s="57"/>
    </row>
    <row r="95" spans="7:7" ht="12" customHeight="1">
      <c r="G95" s="57"/>
    </row>
    <row r="96" spans="7:7" ht="12" customHeight="1">
      <c r="G96" s="57"/>
    </row>
    <row r="97" spans="7:7" ht="12" customHeight="1">
      <c r="G97" s="57"/>
    </row>
    <row r="98" spans="7:7" ht="12" customHeight="1">
      <c r="G98" s="57"/>
    </row>
    <row r="99" spans="7:7" ht="12" customHeight="1">
      <c r="G99" s="57"/>
    </row>
    <row r="100" spans="7:7" ht="12" customHeight="1">
      <c r="G100" s="57"/>
    </row>
    <row r="101" spans="7:7" ht="12" customHeight="1">
      <c r="G101" s="57"/>
    </row>
    <row r="102" spans="7:7" ht="12" customHeight="1">
      <c r="G102" s="57"/>
    </row>
    <row r="103" spans="7:7" ht="12" customHeight="1">
      <c r="G103" s="57"/>
    </row>
    <row r="104" spans="7:7" ht="12" customHeight="1">
      <c r="G104" s="57"/>
    </row>
    <row r="105" spans="7:7" ht="12" customHeight="1">
      <c r="G105" s="57"/>
    </row>
    <row r="106" spans="7:7" ht="12" customHeight="1">
      <c r="G106" s="57"/>
    </row>
    <row r="107" spans="7:7" ht="12" customHeight="1">
      <c r="G107" s="57"/>
    </row>
    <row r="108" spans="7:7" ht="12" customHeight="1">
      <c r="G108" s="57"/>
    </row>
    <row r="109" spans="7:7" ht="12" customHeight="1">
      <c r="G109" s="57"/>
    </row>
    <row r="110" spans="7:7" ht="12" customHeight="1">
      <c r="G110" s="57"/>
    </row>
    <row r="111" spans="7:7" ht="12" customHeight="1">
      <c r="G111" s="57"/>
    </row>
    <row r="112" spans="7:7" ht="12" customHeight="1">
      <c r="G112" s="57"/>
    </row>
    <row r="113" spans="7:7" ht="12" customHeight="1">
      <c r="G113" s="57"/>
    </row>
    <row r="114" spans="7:7" ht="12" customHeight="1">
      <c r="G114" s="57"/>
    </row>
    <row r="115" spans="7:7" ht="12" customHeight="1">
      <c r="G115" s="57"/>
    </row>
    <row r="116" spans="7:7">
      <c r="G116" s="57"/>
    </row>
    <row r="117" spans="7:7">
      <c r="G117" s="57"/>
    </row>
    <row r="118" spans="7:7">
      <c r="G118" s="57"/>
    </row>
    <row r="119" spans="7:7">
      <c r="G119" s="57"/>
    </row>
    <row r="120" spans="7:7">
      <c r="G120"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1" spans="7:7">
      <c r="G131" s="57"/>
    </row>
    <row r="132" spans="7:7">
      <c r="G132" s="57"/>
    </row>
    <row r="137" spans="7:7">
      <c r="G137" s="57"/>
    </row>
    <row r="138" spans="7:7">
      <c r="G138" s="57"/>
    </row>
    <row r="139" spans="7:7">
      <c r="G139" s="57"/>
    </row>
    <row r="140" spans="7:7">
      <c r="G140" s="57"/>
    </row>
    <row r="141" spans="7:7">
      <c r="G141" s="57"/>
    </row>
    <row r="142" spans="7:7">
      <c r="G142" s="57"/>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B60:M60"/>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xr:uid="{1F2EDCD2-F60C-46EA-86DE-D3AAEB641443}">
      <formula1>$X$27:$X$29</formula1>
    </dataValidation>
    <dataValidation type="list" errorStyle="warning" allowBlank="1" showInputMessage="1" showErrorMessage="1" sqref="L53:Q53" xr:uid="{DD8FC542-57CA-474C-A713-16EDAE41D26A}">
      <formula1>$X$56:$X$61</formula1>
    </dataValidation>
    <dataValidation type="list" errorStyle="warning" allowBlank="1" showInputMessage="1" showErrorMessage="1" sqref="F44:J44" xr:uid="{67BB51A2-F041-47CC-83B5-86EA1125FF9B}">
      <formula1>$U$45:$U$48</formula1>
    </dataValidation>
    <dataValidation type="list" errorStyle="warning" allowBlank="1" showInputMessage="1" showErrorMessage="1" sqref="F43:H43" xr:uid="{27B9F819-8758-42D7-9E5B-A7BA073FACF6}">
      <formula1>$U$42:$U$43</formula1>
    </dataValidation>
    <dataValidation type="list" errorStyle="warning" allowBlank="1" showInputMessage="1" showErrorMessage="1" sqref="F52:H52" xr:uid="{164D9797-8F6C-469F-AB9B-EBC5B9884B4C}">
      <formula1>$X$50:$X$51</formula1>
    </dataValidation>
    <dataValidation type="list" errorStyle="warning" allowBlank="1" showInputMessage="1" showErrorMessage="1" sqref="F55:H55" xr:uid="{E5597D69-8AA8-4BEA-A33B-4024FC066390}">
      <formula1>$X$63:$X$64</formula1>
    </dataValidation>
    <dataValidation type="list" errorStyle="warning" allowBlank="1" showInputMessage="1" showErrorMessage="1" sqref="F53:H53" xr:uid="{77CC0946-69F3-4BB9-82A5-842C71223B06}">
      <formula1>$X$53:$X$54</formula1>
    </dataValidation>
    <dataValidation type="list" errorStyle="warning" allowBlank="1" showInputMessage="1" showErrorMessage="1" sqref="F50:H50" xr:uid="{A7A9C613-BBD0-4A30-BF89-9423E11D60A9}">
      <formula1>$X$46:$X$48</formula1>
    </dataValidation>
    <dataValidation type="list" errorStyle="warning" allowBlank="1" showErrorMessage="1" sqref="F47" xr:uid="{C768B81A-F420-470E-B136-0940B8E40935}">
      <formula1>$X$38:$X$40</formula1>
    </dataValidation>
    <dataValidation type="list" errorStyle="warning" allowBlank="1" showInputMessage="1" showErrorMessage="1" sqref="G48:J48" xr:uid="{FEE70C00-FF48-4681-9B10-B8005548DA6F}">
      <formula1>$X$42</formula1>
    </dataValidation>
    <dataValidation type="list" errorStyle="warning" allowBlank="1" showInputMessage="1" showErrorMessage="1" sqref="G49" xr:uid="{A7E6CEC4-E807-4DB5-8ADE-70F49D8D8415}">
      <formula1>$X$43:$X$44</formula1>
    </dataValidation>
    <dataValidation type="list" errorStyle="warning" allowBlank="1" showInputMessage="1" showErrorMessage="1" sqref="F25:H25 F22:H22 F15:G15 F39:G42 F29:G32" xr:uid="{45549BAA-5065-4367-B87A-5812E91EC093}">
      <formula1>$W$12:$W$13</formula1>
    </dataValidation>
    <dataValidation type="list" errorStyle="warning" allowBlank="1" showInputMessage="1" showErrorMessage="1" sqref="F21:Q21" xr:uid="{E63EC7DC-A02B-47D1-A585-92E1329A1439}">
      <formula1>$U$27:$U$29</formula1>
    </dataValidation>
    <dataValidation type="list" allowBlank="1" showInputMessage="1" showErrorMessage="1" sqref="F12:G12" xr:uid="{832C3562-32E2-476D-B617-98FCC814A676}">
      <formula1>$X$12:$X$21</formula1>
    </dataValidation>
    <dataValidation type="list" errorStyle="warning" allowBlank="1" showInputMessage="1" showErrorMessage="1" sqref="F14:H14" xr:uid="{E7E77E46-9DE7-4261-9F44-3F74D689E0F7}">
      <formula1>$U$14:$U$15</formula1>
    </dataValidation>
    <dataValidation type="list" errorStyle="warning" allowBlank="1" showInputMessage="1" showErrorMessage="1" sqref="F11:H11" xr:uid="{FDF6EA4E-EB98-4558-A49B-49D954BD2C05}">
      <formula1>$U$12:$U$13</formula1>
    </dataValidation>
    <dataValidation type="list" errorStyle="warning" allowBlank="1" showInputMessage="1" showErrorMessage="1" sqref="F38:H38" xr:uid="{AFB1FA37-4967-4D06-8490-460A2A32F0F3}">
      <formula1>$U$38:$U$40</formula1>
    </dataValidation>
    <dataValidation type="list" errorStyle="warning" allowBlank="1" showInputMessage="1" showErrorMessage="1" sqref="F4:J4" xr:uid="{6BD62B93-CEBB-4F1C-BB4E-64E9C2027782}">
      <formula1>$U$4:$U$7</formula1>
    </dataValidation>
    <dataValidation type="list" errorStyle="warning" allowBlank="1" showInputMessage="1" showErrorMessage="1" sqref="F16:Q16" xr:uid="{E700D5E5-B76B-444E-A2C9-E886E0E067C0}">
      <formula1>$U$17:$U$19</formula1>
    </dataValidation>
    <dataValidation type="list" errorStyle="warning" allowBlank="1" showInputMessage="1" showErrorMessage="1" sqref="F34:G37" xr:uid="{C21DFF96-CF6A-46C0-A0FC-5474772A78C4}">
      <formula1>$X$12:$X$21</formula1>
    </dataValidation>
    <dataValidation type="list" errorStyle="warning" allowBlank="1" showInputMessage="1" showErrorMessage="1" sqref="L15:Q15 L12:Q12" xr:uid="{BAF5B2A5-212D-428D-A46A-30906091B401}">
      <formula1>$V$12:$V$14</formula1>
    </dataValidation>
    <dataValidation allowBlank="1" showInputMessage="1" showErrorMessage="1" prompt="入力は_x000a_西暦/月/日" sqref="L51:Q51 N48:Q49" xr:uid="{F5D3CB7A-38AA-4B38-99BD-CC0722D277AA}"/>
    <dataValidation allowBlank="1" showErrorMessage="1" sqref="F17:Q17 F51:H51" xr:uid="{9C7A159F-1429-48ED-B088-A7EF59350AD6}"/>
    <dataValidation allowBlank="1" showInputMessage="1" showErrorMessage="1" promptTitle="記入例" prompt="_x000a_　・○○区管内緊急_x000a_　 工事指定業者_x000a_　・下水道緊急修繕_x000a_   業者" sqref="F18:Q18 F20:Q20" xr:uid="{421A02C3-EDC7-49AA-8069-E4C7B8F87F44}"/>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463</v>
      </c>
    </row>
    <row r="2" spans="1:25" s="69" customFormat="1" ht="12.75" thickBot="1">
      <c r="H2" s="775" t="s">
        <v>0</v>
      </c>
      <c r="I2" s="496"/>
      <c r="J2" s="776">
        <f>+'様式-1-Ⅰ（建築設備）'!H2</f>
        <v>23071002</v>
      </c>
      <c r="K2" s="777"/>
      <c r="L2" s="777"/>
      <c r="M2" s="778"/>
      <c r="N2" s="72"/>
    </row>
    <row r="3" spans="1:25" s="57" customFormat="1" ht="10.5" customHeight="1">
      <c r="G3" s="58"/>
      <c r="H3" s="58"/>
      <c r="I3" s="58"/>
      <c r="J3" s="61"/>
      <c r="K3" s="61"/>
      <c r="L3" s="61"/>
      <c r="M3" s="61"/>
      <c r="N3" s="61"/>
      <c r="O3" s="61"/>
      <c r="P3" s="61"/>
      <c r="Q3" s="59"/>
      <c r="U3" s="60"/>
      <c r="V3" s="60"/>
      <c r="W3" s="60"/>
      <c r="X3" s="60"/>
      <c r="Y3" s="60"/>
    </row>
    <row r="4" spans="1:25" s="69" customFormat="1" ht="23.25" customHeight="1" thickBot="1">
      <c r="A4" s="524" t="s">
        <v>58</v>
      </c>
      <c r="B4" s="524"/>
      <c r="C4" s="524"/>
      <c r="D4" s="524"/>
      <c r="E4" s="524"/>
      <c r="F4" s="524"/>
      <c r="G4" s="524"/>
      <c r="H4" s="524"/>
      <c r="I4" s="524"/>
      <c r="J4" s="524"/>
      <c r="K4" s="524"/>
      <c r="L4" s="524"/>
      <c r="M4" s="524"/>
      <c r="N4" s="524"/>
    </row>
    <row r="5" spans="1:25" s="85" customFormat="1" ht="18" customHeight="1" thickBot="1">
      <c r="A5" s="84" t="s">
        <v>1</v>
      </c>
      <c r="B5" s="779" t="str">
        <f>+'様式-1-Ⅰ（建築設備）'!B7:M7</f>
        <v>実沢整備工場塗装・板金ブース新築設備工事</v>
      </c>
      <c r="C5" s="780"/>
      <c r="D5" s="780"/>
      <c r="E5" s="780"/>
      <c r="F5" s="780"/>
      <c r="G5" s="780"/>
      <c r="H5" s="780"/>
      <c r="I5" s="780"/>
      <c r="J5" s="780"/>
      <c r="K5" s="780"/>
      <c r="L5" s="780"/>
      <c r="M5" s="780"/>
      <c r="N5" s="781"/>
    </row>
    <row r="6" spans="1:25" ht="12.75" customHeight="1"/>
    <row r="7" spans="1:25" ht="12.75" customHeight="1" thickBot="1"/>
    <row r="8" spans="1:25" ht="14.25" thickBot="1">
      <c r="A8" s="720">
        <v>1</v>
      </c>
      <c r="B8" s="716" t="s">
        <v>304</v>
      </c>
      <c r="C8" s="717"/>
      <c r="D8" s="717"/>
      <c r="E8" s="717"/>
      <c r="F8" s="717"/>
      <c r="G8" s="717"/>
      <c r="H8" s="718"/>
      <c r="I8" s="782" t="s">
        <v>46</v>
      </c>
      <c r="J8" s="783"/>
      <c r="K8" s="767"/>
      <c r="L8" s="768"/>
      <c r="M8" s="768"/>
      <c r="N8" s="769"/>
    </row>
    <row r="9" spans="1:25" ht="21.75" customHeight="1" thickBot="1">
      <c r="A9" s="720"/>
      <c r="B9" s="557" t="s">
        <v>309</v>
      </c>
      <c r="C9" s="462"/>
      <c r="D9" s="462"/>
      <c r="E9" s="462"/>
      <c r="F9" s="462"/>
      <c r="G9" s="462"/>
      <c r="H9" s="463"/>
      <c r="I9" s="731"/>
      <c r="J9" s="766"/>
      <c r="K9" s="727"/>
      <c r="L9" s="728"/>
      <c r="M9" s="728"/>
      <c r="N9" s="729"/>
    </row>
    <row r="10" spans="1:25" ht="18" customHeight="1" thickBot="1">
      <c r="A10" s="732"/>
      <c r="B10" s="770" t="s">
        <v>50</v>
      </c>
      <c r="C10" s="771"/>
      <c r="D10" s="557"/>
      <c r="E10" s="462"/>
      <c r="F10" s="462"/>
      <c r="G10" s="462"/>
      <c r="H10" s="463"/>
      <c r="I10" s="753" t="s">
        <v>47</v>
      </c>
      <c r="J10" s="754"/>
      <c r="K10" s="772"/>
      <c r="L10" s="773"/>
      <c r="M10" s="773"/>
      <c r="N10" s="774"/>
    </row>
    <row r="11" spans="1:25" ht="18" customHeight="1" thickBot="1">
      <c r="A11" s="732"/>
      <c r="B11" s="720" t="s">
        <v>121</v>
      </c>
      <c r="C11" s="754"/>
      <c r="D11" s="557"/>
      <c r="E11" s="462"/>
      <c r="F11" s="462"/>
      <c r="G11" s="462"/>
      <c r="H11" s="463"/>
      <c r="I11" s="753" t="s">
        <v>63</v>
      </c>
      <c r="J11" s="754"/>
      <c r="K11" s="758"/>
      <c r="L11" s="759"/>
      <c r="M11" s="759"/>
      <c r="N11" s="760"/>
    </row>
    <row r="12" spans="1:25" ht="18" customHeight="1" thickBot="1">
      <c r="A12" s="732"/>
      <c r="B12" s="720" t="s">
        <v>51</v>
      </c>
      <c r="C12" s="754"/>
      <c r="D12" s="557"/>
      <c r="E12" s="462"/>
      <c r="F12" s="462"/>
      <c r="G12" s="462"/>
      <c r="H12" s="463"/>
      <c r="I12" s="784" t="s">
        <v>53</v>
      </c>
      <c r="J12" s="785"/>
      <c r="K12" s="557"/>
      <c r="L12" s="462"/>
      <c r="M12" s="462"/>
      <c r="N12" s="463"/>
    </row>
    <row r="13" spans="1:25" ht="18" customHeight="1" thickBot="1">
      <c r="A13" s="732"/>
      <c r="B13" s="720" t="s">
        <v>52</v>
      </c>
      <c r="C13" s="754"/>
      <c r="D13" s="557" t="s">
        <v>154</v>
      </c>
      <c r="E13" s="462"/>
      <c r="F13" s="462"/>
      <c r="G13" s="462"/>
      <c r="H13" s="786" t="s">
        <v>135</v>
      </c>
      <c r="I13" s="786"/>
      <c r="J13" s="462" t="s">
        <v>154</v>
      </c>
      <c r="K13" s="462"/>
      <c r="L13" s="462"/>
      <c r="M13" s="462"/>
      <c r="N13" s="463"/>
    </row>
    <row r="14" spans="1:25" ht="14.25" thickBot="1">
      <c r="A14" s="720">
        <v>2</v>
      </c>
      <c r="B14" s="761" t="s">
        <v>304</v>
      </c>
      <c r="C14" s="762"/>
      <c r="D14" s="762"/>
      <c r="E14" s="762"/>
      <c r="F14" s="762"/>
      <c r="G14" s="762"/>
      <c r="H14" s="763"/>
      <c r="I14" s="764" t="s">
        <v>46</v>
      </c>
      <c r="J14" s="765"/>
      <c r="K14" s="767"/>
      <c r="L14" s="768"/>
      <c r="M14" s="768"/>
      <c r="N14" s="769"/>
    </row>
    <row r="15" spans="1:25" ht="21.75" customHeight="1" thickBot="1">
      <c r="A15" s="720"/>
      <c r="B15" s="557" t="s">
        <v>309</v>
      </c>
      <c r="C15" s="462"/>
      <c r="D15" s="462"/>
      <c r="E15" s="462"/>
      <c r="F15" s="462"/>
      <c r="G15" s="462"/>
      <c r="H15" s="463"/>
      <c r="I15" s="731"/>
      <c r="J15" s="766"/>
      <c r="K15" s="727"/>
      <c r="L15" s="728"/>
      <c r="M15" s="728"/>
      <c r="N15" s="729"/>
    </row>
    <row r="16" spans="1:25" ht="18" customHeight="1" thickBot="1">
      <c r="A16" s="732"/>
      <c r="B16" s="770" t="s">
        <v>50</v>
      </c>
      <c r="C16" s="771"/>
      <c r="D16" s="557"/>
      <c r="E16" s="462"/>
      <c r="F16" s="462"/>
      <c r="G16" s="462"/>
      <c r="H16" s="463"/>
      <c r="I16" s="753" t="s">
        <v>47</v>
      </c>
      <c r="J16" s="754"/>
      <c r="K16" s="772"/>
      <c r="L16" s="773"/>
      <c r="M16" s="773"/>
      <c r="N16" s="774"/>
    </row>
    <row r="17" spans="1:14" ht="18" customHeight="1" thickBot="1">
      <c r="A17" s="732"/>
      <c r="B17" s="720" t="s">
        <v>121</v>
      </c>
      <c r="C17" s="754"/>
      <c r="D17" s="557"/>
      <c r="E17" s="462"/>
      <c r="F17" s="462"/>
      <c r="G17" s="462"/>
      <c r="H17" s="463"/>
      <c r="I17" s="753" t="s">
        <v>63</v>
      </c>
      <c r="J17" s="754"/>
      <c r="K17" s="758"/>
      <c r="L17" s="759"/>
      <c r="M17" s="759"/>
      <c r="N17" s="760"/>
    </row>
    <row r="18" spans="1:14" ht="18" customHeight="1" thickBot="1">
      <c r="A18" s="732"/>
      <c r="B18" s="720" t="s">
        <v>51</v>
      </c>
      <c r="C18" s="737"/>
      <c r="D18" s="738"/>
      <c r="E18" s="739"/>
      <c r="F18" s="739"/>
      <c r="G18" s="739"/>
      <c r="H18" s="740"/>
      <c r="I18" s="741" t="s">
        <v>53</v>
      </c>
      <c r="J18" s="742"/>
      <c r="K18" s="557"/>
      <c r="L18" s="462"/>
      <c r="M18" s="462"/>
      <c r="N18" s="463"/>
    </row>
    <row r="19" spans="1:14" ht="18" customHeight="1" thickBot="1">
      <c r="A19" s="732"/>
      <c r="B19" s="720" t="s">
        <v>52</v>
      </c>
      <c r="C19" s="737"/>
      <c r="D19" s="743" t="s">
        <v>154</v>
      </c>
      <c r="E19" s="744"/>
      <c r="F19" s="744"/>
      <c r="G19" s="745"/>
      <c r="H19" s="746" t="s">
        <v>135</v>
      </c>
      <c r="I19" s="747"/>
      <c r="J19" s="748" t="s">
        <v>154</v>
      </c>
      <c r="K19" s="744"/>
      <c r="L19" s="744"/>
      <c r="M19" s="744"/>
      <c r="N19" s="749"/>
    </row>
    <row r="20" spans="1:14" ht="14.25" thickBot="1">
      <c r="A20" s="720">
        <v>3</v>
      </c>
      <c r="B20" s="716" t="s">
        <v>304</v>
      </c>
      <c r="C20" s="717"/>
      <c r="D20" s="717"/>
      <c r="E20" s="717"/>
      <c r="F20" s="717"/>
      <c r="G20" s="717"/>
      <c r="H20" s="718"/>
      <c r="I20" s="719" t="s">
        <v>46</v>
      </c>
      <c r="J20" s="720"/>
      <c r="K20" s="721"/>
      <c r="L20" s="722"/>
      <c r="M20" s="722"/>
      <c r="N20" s="723"/>
    </row>
    <row r="21" spans="1:14" ht="21.75" customHeight="1" thickBot="1">
      <c r="A21" s="720"/>
      <c r="B21" s="727" t="s">
        <v>309</v>
      </c>
      <c r="C21" s="728"/>
      <c r="D21" s="728"/>
      <c r="E21" s="728"/>
      <c r="F21" s="728"/>
      <c r="G21" s="728"/>
      <c r="H21" s="729"/>
      <c r="I21" s="719"/>
      <c r="J21" s="720"/>
      <c r="K21" s="724"/>
      <c r="L21" s="725"/>
      <c r="M21" s="725"/>
      <c r="N21" s="726"/>
    </row>
    <row r="22" spans="1:14" ht="18" customHeight="1" thickBot="1">
      <c r="A22" s="732"/>
      <c r="B22" s="730" t="s">
        <v>50</v>
      </c>
      <c r="C22" s="731"/>
      <c r="D22" s="743"/>
      <c r="E22" s="744"/>
      <c r="F22" s="744"/>
      <c r="G22" s="744"/>
      <c r="H22" s="749"/>
      <c r="I22" s="719" t="s">
        <v>47</v>
      </c>
      <c r="J22" s="720"/>
      <c r="K22" s="750"/>
      <c r="L22" s="751"/>
      <c r="M22" s="751"/>
      <c r="N22" s="752"/>
    </row>
    <row r="23" spans="1:14" ht="18" customHeight="1" thickBot="1">
      <c r="A23" s="732"/>
      <c r="B23" s="720" t="s">
        <v>121</v>
      </c>
      <c r="C23" s="737"/>
      <c r="D23" s="743"/>
      <c r="E23" s="744"/>
      <c r="F23" s="744"/>
      <c r="G23" s="744"/>
      <c r="H23" s="749"/>
      <c r="I23" s="753" t="s">
        <v>63</v>
      </c>
      <c r="J23" s="754"/>
      <c r="K23" s="755"/>
      <c r="L23" s="756"/>
      <c r="M23" s="756"/>
      <c r="N23" s="757"/>
    </row>
    <row r="24" spans="1:14" ht="18" customHeight="1" thickBot="1">
      <c r="A24" s="732"/>
      <c r="B24" s="720" t="s">
        <v>51</v>
      </c>
      <c r="C24" s="737"/>
      <c r="D24" s="738"/>
      <c r="E24" s="739"/>
      <c r="F24" s="739"/>
      <c r="G24" s="739"/>
      <c r="H24" s="740"/>
      <c r="I24" s="741" t="s">
        <v>53</v>
      </c>
      <c r="J24" s="742"/>
      <c r="K24" s="557"/>
      <c r="L24" s="462"/>
      <c r="M24" s="462"/>
      <c r="N24" s="463"/>
    </row>
    <row r="25" spans="1:14" ht="18" customHeight="1" thickBot="1">
      <c r="A25" s="732"/>
      <c r="B25" s="720" t="s">
        <v>52</v>
      </c>
      <c r="C25" s="737"/>
      <c r="D25" s="743" t="s">
        <v>154</v>
      </c>
      <c r="E25" s="744"/>
      <c r="F25" s="744"/>
      <c r="G25" s="745"/>
      <c r="H25" s="746" t="s">
        <v>135</v>
      </c>
      <c r="I25" s="747"/>
      <c r="J25" s="748" t="s">
        <v>154</v>
      </c>
      <c r="K25" s="744"/>
      <c r="L25" s="744"/>
      <c r="M25" s="744"/>
      <c r="N25" s="749"/>
    </row>
    <row r="26" spans="1:14" ht="14.25" thickBot="1">
      <c r="A26" s="720">
        <v>4</v>
      </c>
      <c r="B26" s="716" t="s">
        <v>304</v>
      </c>
      <c r="C26" s="717"/>
      <c r="D26" s="717"/>
      <c r="E26" s="717"/>
      <c r="F26" s="717"/>
      <c r="G26" s="717"/>
      <c r="H26" s="718"/>
      <c r="I26" s="719" t="s">
        <v>46</v>
      </c>
      <c r="J26" s="720"/>
      <c r="K26" s="721"/>
      <c r="L26" s="722"/>
      <c r="M26" s="722"/>
      <c r="N26" s="723"/>
    </row>
    <row r="27" spans="1:14" ht="21.75" customHeight="1" thickBot="1">
      <c r="A27" s="720"/>
      <c r="B27" s="727" t="s">
        <v>309</v>
      </c>
      <c r="C27" s="728"/>
      <c r="D27" s="728"/>
      <c r="E27" s="728"/>
      <c r="F27" s="728"/>
      <c r="G27" s="728"/>
      <c r="H27" s="729"/>
      <c r="I27" s="719"/>
      <c r="J27" s="720"/>
      <c r="K27" s="724"/>
      <c r="L27" s="725"/>
      <c r="M27" s="725"/>
      <c r="N27" s="726"/>
    </row>
    <row r="28" spans="1:14" ht="18" customHeight="1" thickBot="1">
      <c r="A28" s="732"/>
      <c r="B28" s="730" t="s">
        <v>50</v>
      </c>
      <c r="C28" s="731"/>
      <c r="D28" s="743"/>
      <c r="E28" s="744"/>
      <c r="F28" s="744"/>
      <c r="G28" s="744"/>
      <c r="H28" s="749"/>
      <c r="I28" s="719" t="s">
        <v>47</v>
      </c>
      <c r="J28" s="720"/>
      <c r="K28" s="750"/>
      <c r="L28" s="751"/>
      <c r="M28" s="751"/>
      <c r="N28" s="752"/>
    </row>
    <row r="29" spans="1:14" ht="18" customHeight="1" thickBot="1">
      <c r="A29" s="732"/>
      <c r="B29" s="720" t="s">
        <v>121</v>
      </c>
      <c r="C29" s="737"/>
      <c r="D29" s="743"/>
      <c r="E29" s="744"/>
      <c r="F29" s="744"/>
      <c r="G29" s="744"/>
      <c r="H29" s="749"/>
      <c r="I29" s="753" t="s">
        <v>63</v>
      </c>
      <c r="J29" s="754"/>
      <c r="K29" s="755"/>
      <c r="L29" s="756"/>
      <c r="M29" s="756"/>
      <c r="N29" s="757"/>
    </row>
    <row r="30" spans="1:14" ht="18" customHeight="1" thickBot="1">
      <c r="A30" s="732"/>
      <c r="B30" s="720" t="s">
        <v>51</v>
      </c>
      <c r="C30" s="737"/>
      <c r="D30" s="738"/>
      <c r="E30" s="739"/>
      <c r="F30" s="739"/>
      <c r="G30" s="739"/>
      <c r="H30" s="740"/>
      <c r="I30" s="741" t="s">
        <v>53</v>
      </c>
      <c r="J30" s="742"/>
      <c r="K30" s="557"/>
      <c r="L30" s="462"/>
      <c r="M30" s="462"/>
      <c r="N30" s="463"/>
    </row>
    <row r="31" spans="1:14" ht="18" customHeight="1" thickBot="1">
      <c r="A31" s="732"/>
      <c r="B31" s="720" t="s">
        <v>52</v>
      </c>
      <c r="C31" s="737"/>
      <c r="D31" s="743" t="s">
        <v>154</v>
      </c>
      <c r="E31" s="744"/>
      <c r="F31" s="744"/>
      <c r="G31" s="745"/>
      <c r="H31" s="746" t="s">
        <v>135</v>
      </c>
      <c r="I31" s="747"/>
      <c r="J31" s="748" t="s">
        <v>154</v>
      </c>
      <c r="K31" s="744"/>
      <c r="L31" s="744"/>
      <c r="M31" s="744"/>
      <c r="N31" s="749"/>
    </row>
    <row r="32" spans="1:14" ht="14.25" thickBot="1">
      <c r="A32" s="720">
        <v>5</v>
      </c>
      <c r="B32" s="716" t="s">
        <v>304</v>
      </c>
      <c r="C32" s="717"/>
      <c r="D32" s="717"/>
      <c r="E32" s="717"/>
      <c r="F32" s="717"/>
      <c r="G32" s="717"/>
      <c r="H32" s="718"/>
      <c r="I32" s="719" t="s">
        <v>46</v>
      </c>
      <c r="J32" s="720"/>
      <c r="K32" s="721"/>
      <c r="L32" s="722"/>
      <c r="M32" s="722"/>
      <c r="N32" s="723"/>
    </row>
    <row r="33" spans="1:14" ht="21.75" customHeight="1" thickBot="1">
      <c r="A33" s="720"/>
      <c r="B33" s="727" t="s">
        <v>309</v>
      </c>
      <c r="C33" s="728"/>
      <c r="D33" s="728"/>
      <c r="E33" s="728"/>
      <c r="F33" s="728"/>
      <c r="G33" s="728"/>
      <c r="H33" s="729"/>
      <c r="I33" s="719"/>
      <c r="J33" s="720"/>
      <c r="K33" s="724"/>
      <c r="L33" s="725"/>
      <c r="M33" s="725"/>
      <c r="N33" s="726"/>
    </row>
    <row r="34" spans="1:14" ht="18" customHeight="1" thickBot="1">
      <c r="A34" s="732"/>
      <c r="B34" s="730" t="s">
        <v>50</v>
      </c>
      <c r="C34" s="731"/>
      <c r="D34" s="743"/>
      <c r="E34" s="744"/>
      <c r="F34" s="744"/>
      <c r="G34" s="744"/>
      <c r="H34" s="749"/>
      <c r="I34" s="719" t="s">
        <v>47</v>
      </c>
      <c r="J34" s="720"/>
      <c r="K34" s="750"/>
      <c r="L34" s="751"/>
      <c r="M34" s="751"/>
      <c r="N34" s="752"/>
    </row>
    <row r="35" spans="1:14" ht="18" customHeight="1" thickBot="1">
      <c r="A35" s="732"/>
      <c r="B35" s="720" t="s">
        <v>121</v>
      </c>
      <c r="C35" s="737"/>
      <c r="D35" s="743"/>
      <c r="E35" s="744"/>
      <c r="F35" s="744"/>
      <c r="G35" s="744"/>
      <c r="H35" s="749"/>
      <c r="I35" s="753" t="s">
        <v>63</v>
      </c>
      <c r="J35" s="754"/>
      <c r="K35" s="755"/>
      <c r="L35" s="756"/>
      <c r="M35" s="756"/>
      <c r="N35" s="757"/>
    </row>
    <row r="36" spans="1:14" ht="18" customHeight="1" thickBot="1">
      <c r="A36" s="732"/>
      <c r="B36" s="720" t="s">
        <v>51</v>
      </c>
      <c r="C36" s="737"/>
      <c r="D36" s="738"/>
      <c r="E36" s="739"/>
      <c r="F36" s="739"/>
      <c r="G36" s="739"/>
      <c r="H36" s="740"/>
      <c r="I36" s="741" t="s">
        <v>53</v>
      </c>
      <c r="J36" s="742"/>
      <c r="K36" s="557"/>
      <c r="L36" s="462"/>
      <c r="M36" s="462"/>
      <c r="N36" s="463"/>
    </row>
    <row r="37" spans="1:14" ht="18" customHeight="1" thickBot="1">
      <c r="A37" s="732"/>
      <c r="B37" s="720" t="s">
        <v>52</v>
      </c>
      <c r="C37" s="737"/>
      <c r="D37" s="743" t="s">
        <v>154</v>
      </c>
      <c r="E37" s="744"/>
      <c r="F37" s="744"/>
      <c r="G37" s="745"/>
      <c r="H37" s="746" t="s">
        <v>135</v>
      </c>
      <c r="I37" s="747"/>
      <c r="J37" s="748" t="s">
        <v>154</v>
      </c>
      <c r="K37" s="744"/>
      <c r="L37" s="744"/>
      <c r="M37" s="744"/>
      <c r="N37" s="749"/>
    </row>
    <row r="38" spans="1:14" ht="8.25" customHeight="1">
      <c r="A38" s="97"/>
      <c r="B38" s="97"/>
      <c r="C38" s="97"/>
      <c r="D38" s="167"/>
      <c r="E38" s="167"/>
      <c r="F38" s="167"/>
      <c r="G38" s="167"/>
      <c r="H38" s="167"/>
      <c r="I38" s="167"/>
      <c r="J38" s="167"/>
      <c r="K38" s="167"/>
      <c r="L38" s="167"/>
      <c r="M38" s="97"/>
      <c r="N38" s="97"/>
    </row>
    <row r="39" spans="1:14" s="56" customFormat="1" ht="18" customHeight="1">
      <c r="A39" s="732" t="s">
        <v>195</v>
      </c>
      <c r="B39" s="732"/>
      <c r="C39" s="732"/>
      <c r="D39" s="733" t="s">
        <v>310</v>
      </c>
      <c r="E39" s="733"/>
      <c r="F39" s="733"/>
      <c r="G39" s="733"/>
      <c r="H39" s="733"/>
      <c r="I39" s="733"/>
      <c r="J39" s="733"/>
      <c r="K39" s="733"/>
      <c r="L39" s="734" t="s">
        <v>165</v>
      </c>
      <c r="M39" s="735"/>
      <c r="N39" s="736"/>
    </row>
    <row r="40" spans="1:14" ht="14.25" thickBot="1">
      <c r="A40" s="5"/>
      <c r="B40" s="5"/>
      <c r="C40" s="5"/>
      <c r="D40" s="5"/>
      <c r="E40" s="5"/>
      <c r="F40" s="5"/>
      <c r="G40" s="5"/>
      <c r="H40" s="5"/>
      <c r="I40" s="5"/>
      <c r="J40" s="5"/>
      <c r="K40" s="5"/>
    </row>
    <row r="41" spans="1:14" s="6" customFormat="1" ht="12" customHeight="1" thickBot="1">
      <c r="A41" s="96" t="s">
        <v>30</v>
      </c>
      <c r="B41" s="83"/>
      <c r="C41" s="80" t="s">
        <v>122</v>
      </c>
      <c r="D41" s="5"/>
      <c r="E41" s="80"/>
      <c r="F41" s="80"/>
      <c r="G41" s="5"/>
      <c r="H41" s="5"/>
      <c r="I41" s="5"/>
      <c r="J41" s="5"/>
      <c r="K41" s="5"/>
    </row>
    <row r="42" spans="1:14" s="6" customFormat="1" ht="12" customHeight="1">
      <c r="A42" s="95" t="s">
        <v>33</v>
      </c>
      <c r="B42" s="53" t="s">
        <v>54</v>
      </c>
      <c r="C42" s="5"/>
      <c r="D42" s="5"/>
      <c r="E42" s="5"/>
      <c r="F42" s="5"/>
      <c r="G42" s="5"/>
      <c r="H42" s="5"/>
      <c r="I42" s="5"/>
      <c r="J42" s="5"/>
      <c r="K42" s="5"/>
    </row>
    <row r="43" spans="1:14" s="6" customFormat="1" ht="12" customHeight="1">
      <c r="A43" s="95" t="s">
        <v>35</v>
      </c>
      <c r="B43" s="53" t="s">
        <v>123</v>
      </c>
      <c r="C43" s="5"/>
      <c r="D43" s="5"/>
      <c r="E43" s="5"/>
      <c r="F43" s="5"/>
      <c r="G43" s="5"/>
      <c r="H43" s="5"/>
      <c r="I43" s="5"/>
      <c r="J43" s="5"/>
      <c r="K43" s="5"/>
    </row>
    <row r="44" spans="1:14" s="6" customFormat="1" ht="12" customHeight="1">
      <c r="A44" s="95"/>
      <c r="B44" s="5"/>
      <c r="C44" s="5"/>
      <c r="D44" s="5"/>
      <c r="E44" s="5"/>
      <c r="F44" s="5"/>
      <c r="G44" s="5"/>
      <c r="H44" s="5"/>
      <c r="I44" s="5"/>
      <c r="J44" s="5"/>
      <c r="K44" s="5"/>
    </row>
    <row r="45" spans="1:14" s="6" customFormat="1" ht="12" customHeight="1">
      <c r="A45" s="95"/>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2.6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23071002</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262</v>
      </c>
      <c r="D5" s="787"/>
      <c r="E5" s="788"/>
      <c r="F5" s="788"/>
      <c r="G5" s="788"/>
      <c r="H5" s="789" t="s">
        <v>311</v>
      </c>
      <c r="I5" s="735"/>
      <c r="J5" s="790"/>
      <c r="K5" s="791" t="s">
        <v>85</v>
      </c>
      <c r="L5" s="694"/>
      <c r="P5" s="63" t="s">
        <v>211</v>
      </c>
    </row>
    <row r="6" spans="1:25" s="56" customFormat="1" ht="23.25" customHeight="1" thickBot="1">
      <c r="A6" s="800"/>
      <c r="B6" s="801"/>
      <c r="C6" s="149" t="s">
        <v>263</v>
      </c>
      <c r="D6" s="787"/>
      <c r="E6" s="788"/>
      <c r="F6" s="788"/>
      <c r="G6" s="793"/>
      <c r="H6" s="753" t="s">
        <v>312</v>
      </c>
      <c r="I6" s="737"/>
      <c r="J6" s="754"/>
      <c r="K6" s="794"/>
      <c r="L6" s="795"/>
      <c r="P6" s="63" t="s">
        <v>308</v>
      </c>
    </row>
    <row r="7" spans="1:25" s="56" customFormat="1" ht="23.25" customHeight="1" thickBot="1">
      <c r="A7" s="800"/>
      <c r="B7" s="801"/>
      <c r="C7" s="149" t="s">
        <v>264</v>
      </c>
      <c r="D7" s="787"/>
      <c r="E7" s="788"/>
      <c r="F7" s="788"/>
      <c r="G7" s="788"/>
      <c r="H7" s="789" t="s">
        <v>311</v>
      </c>
      <c r="I7" s="735"/>
      <c r="J7" s="790"/>
      <c r="K7" s="791" t="s">
        <v>85</v>
      </c>
      <c r="L7" s="792"/>
      <c r="P7" s="63"/>
    </row>
    <row r="8" spans="1:25" s="56" customFormat="1" ht="23.25" customHeight="1" thickBot="1">
      <c r="A8" s="800"/>
      <c r="B8" s="801"/>
      <c r="C8" s="149" t="s">
        <v>265</v>
      </c>
      <c r="D8" s="787"/>
      <c r="E8" s="788"/>
      <c r="F8" s="788"/>
      <c r="G8" s="793"/>
      <c r="H8" s="753" t="s">
        <v>312</v>
      </c>
      <c r="I8" s="737"/>
      <c r="J8" s="754"/>
      <c r="K8" s="794"/>
      <c r="L8" s="795"/>
    </row>
    <row r="9" spans="1:25" s="56" customFormat="1" ht="23.25" customHeight="1" thickBot="1">
      <c r="A9" s="800"/>
      <c r="B9" s="801"/>
      <c r="C9" s="149" t="s">
        <v>266</v>
      </c>
      <c r="D9" s="787"/>
      <c r="E9" s="788"/>
      <c r="F9" s="788"/>
      <c r="G9" s="788"/>
      <c r="H9" s="789" t="s">
        <v>311</v>
      </c>
      <c r="I9" s="735"/>
      <c r="J9" s="790"/>
      <c r="K9" s="791" t="s">
        <v>85</v>
      </c>
      <c r="L9" s="792"/>
    </row>
    <row r="10" spans="1:25" s="56" customFormat="1" ht="24" customHeight="1" thickBot="1">
      <c r="A10" s="800"/>
      <c r="B10" s="801"/>
      <c r="C10" s="149" t="s">
        <v>267</v>
      </c>
      <c r="D10" s="787"/>
      <c r="E10" s="788"/>
      <c r="F10" s="788"/>
      <c r="G10" s="793"/>
      <c r="H10" s="753" t="s">
        <v>312</v>
      </c>
      <c r="I10" s="737"/>
      <c r="J10" s="754"/>
      <c r="K10" s="794"/>
      <c r="L10" s="795"/>
    </row>
    <row r="11" spans="1:25" s="56" customFormat="1" ht="23.25" customHeight="1" thickBot="1">
      <c r="A11" s="800"/>
      <c r="B11" s="801"/>
      <c r="C11" s="149" t="s">
        <v>268</v>
      </c>
      <c r="D11" s="787"/>
      <c r="E11" s="788"/>
      <c r="F11" s="788"/>
      <c r="G11" s="788"/>
      <c r="H11" s="789" t="s">
        <v>311</v>
      </c>
      <c r="I11" s="735"/>
      <c r="J11" s="790"/>
      <c r="K11" s="791" t="s">
        <v>85</v>
      </c>
      <c r="L11" s="792"/>
    </row>
    <row r="12" spans="1:25" s="56" customFormat="1" ht="23.25" customHeight="1" thickBot="1">
      <c r="A12" s="800"/>
      <c r="B12" s="801"/>
      <c r="C12" s="149" t="s">
        <v>269</v>
      </c>
      <c r="D12" s="787"/>
      <c r="E12" s="788"/>
      <c r="F12" s="788"/>
      <c r="G12" s="793"/>
      <c r="H12" s="753" t="s">
        <v>312</v>
      </c>
      <c r="I12" s="737"/>
      <c r="J12" s="754"/>
      <c r="K12" s="794"/>
      <c r="L12" s="795"/>
    </row>
    <row r="13" spans="1:25" s="56" customFormat="1" ht="23.25" customHeight="1" thickBot="1">
      <c r="A13" s="800"/>
      <c r="B13" s="801"/>
      <c r="C13" s="149" t="s">
        <v>270</v>
      </c>
      <c r="D13" s="787"/>
      <c r="E13" s="788"/>
      <c r="F13" s="788"/>
      <c r="G13" s="788"/>
      <c r="H13" s="789" t="s">
        <v>311</v>
      </c>
      <c r="I13" s="735"/>
      <c r="J13" s="790"/>
      <c r="K13" s="791" t="s">
        <v>85</v>
      </c>
      <c r="L13" s="792"/>
    </row>
    <row r="14" spans="1:25" s="56" customFormat="1" ht="23.25" customHeight="1" thickBot="1">
      <c r="A14" s="800"/>
      <c r="B14" s="801"/>
      <c r="C14" s="149" t="s">
        <v>271</v>
      </c>
      <c r="D14" s="787"/>
      <c r="E14" s="788"/>
      <c r="F14" s="788"/>
      <c r="G14" s="793"/>
      <c r="H14" s="753" t="s">
        <v>312</v>
      </c>
      <c r="I14" s="737"/>
      <c r="J14" s="754"/>
      <c r="K14" s="794"/>
      <c r="L14" s="795"/>
    </row>
    <row r="15" spans="1:25" s="56" customFormat="1" ht="23.25" customHeight="1" thickBot="1">
      <c r="A15" s="800"/>
      <c r="B15" s="801"/>
      <c r="C15" s="149" t="s">
        <v>272</v>
      </c>
      <c r="D15" s="787"/>
      <c r="E15" s="788"/>
      <c r="F15" s="788"/>
      <c r="G15" s="788"/>
      <c r="H15" s="789" t="s">
        <v>311</v>
      </c>
      <c r="I15" s="735"/>
      <c r="J15" s="790"/>
      <c r="K15" s="791" t="s">
        <v>85</v>
      </c>
      <c r="L15" s="792"/>
    </row>
    <row r="16" spans="1:25" s="56" customFormat="1" ht="23.25" customHeight="1" thickBot="1">
      <c r="A16" s="800"/>
      <c r="B16" s="801"/>
      <c r="C16" s="149" t="s">
        <v>273</v>
      </c>
      <c r="D16" s="787"/>
      <c r="E16" s="788"/>
      <c r="F16" s="788"/>
      <c r="G16" s="793"/>
      <c r="H16" s="753" t="s">
        <v>312</v>
      </c>
      <c r="I16" s="737"/>
      <c r="J16" s="754"/>
      <c r="K16" s="794"/>
      <c r="L16" s="795"/>
    </row>
    <row r="17" spans="1:12" s="56" customFormat="1" ht="23.25" customHeight="1" thickBot="1">
      <c r="A17" s="800"/>
      <c r="B17" s="801"/>
      <c r="C17" s="149" t="s">
        <v>274</v>
      </c>
      <c r="D17" s="787"/>
      <c r="E17" s="788"/>
      <c r="F17" s="788"/>
      <c r="G17" s="788"/>
      <c r="H17" s="789" t="s">
        <v>311</v>
      </c>
      <c r="I17" s="735"/>
      <c r="J17" s="790"/>
      <c r="K17" s="791" t="s">
        <v>85</v>
      </c>
      <c r="L17" s="792"/>
    </row>
    <row r="18" spans="1:12" s="56" customFormat="1" ht="23.25" customHeight="1" thickBot="1">
      <c r="A18" s="800"/>
      <c r="B18" s="801"/>
      <c r="C18" s="149" t="s">
        <v>275</v>
      </c>
      <c r="D18" s="787"/>
      <c r="E18" s="788"/>
      <c r="F18" s="788"/>
      <c r="G18" s="793"/>
      <c r="H18" s="753" t="s">
        <v>312</v>
      </c>
      <c r="I18" s="737"/>
      <c r="J18" s="754"/>
      <c r="K18" s="794"/>
      <c r="L18" s="795"/>
    </row>
    <row r="19" spans="1:12" s="56" customFormat="1" ht="23.25" customHeight="1" thickBot="1">
      <c r="A19" s="800"/>
      <c r="B19" s="801"/>
      <c r="C19" s="149" t="s">
        <v>276</v>
      </c>
      <c r="D19" s="787"/>
      <c r="E19" s="788"/>
      <c r="F19" s="788"/>
      <c r="G19" s="788"/>
      <c r="H19" s="789" t="s">
        <v>311</v>
      </c>
      <c r="I19" s="735"/>
      <c r="J19" s="790"/>
      <c r="K19" s="791" t="s">
        <v>85</v>
      </c>
      <c r="L19" s="792"/>
    </row>
    <row r="20" spans="1:12" s="56" customFormat="1" ht="23.25" customHeight="1" thickBot="1">
      <c r="A20" s="800"/>
      <c r="B20" s="801"/>
      <c r="C20" s="149" t="s">
        <v>277</v>
      </c>
      <c r="D20" s="787"/>
      <c r="E20" s="788"/>
      <c r="F20" s="788"/>
      <c r="G20" s="793"/>
      <c r="H20" s="753" t="s">
        <v>312</v>
      </c>
      <c r="I20" s="737"/>
      <c r="J20" s="754"/>
      <c r="K20" s="794"/>
      <c r="L20" s="795"/>
    </row>
    <row r="21" spans="1:12" s="56" customFormat="1" ht="23.25" customHeight="1" thickBot="1">
      <c r="A21" s="800"/>
      <c r="B21" s="801"/>
      <c r="C21" s="149" t="s">
        <v>278</v>
      </c>
      <c r="D21" s="787"/>
      <c r="E21" s="788"/>
      <c r="F21" s="788"/>
      <c r="G21" s="788"/>
      <c r="H21" s="789" t="s">
        <v>311</v>
      </c>
      <c r="I21" s="735"/>
      <c r="J21" s="790"/>
      <c r="K21" s="791" t="s">
        <v>85</v>
      </c>
      <c r="L21" s="792"/>
    </row>
    <row r="22" spans="1:12" s="56" customFormat="1" ht="23.25" customHeight="1" thickBot="1">
      <c r="A22" s="800"/>
      <c r="B22" s="801"/>
      <c r="C22" s="149" t="s">
        <v>279</v>
      </c>
      <c r="D22" s="787"/>
      <c r="E22" s="788"/>
      <c r="F22" s="788"/>
      <c r="G22" s="793"/>
      <c r="H22" s="753" t="s">
        <v>312</v>
      </c>
      <c r="I22" s="737"/>
      <c r="J22" s="754"/>
      <c r="K22" s="794"/>
      <c r="L22" s="795"/>
    </row>
    <row r="23" spans="1:12" s="56" customFormat="1" ht="23.25" customHeight="1" thickBot="1">
      <c r="A23" s="800"/>
      <c r="B23" s="801"/>
      <c r="C23" s="149" t="s">
        <v>280</v>
      </c>
      <c r="D23" s="787"/>
      <c r="E23" s="788"/>
      <c r="F23" s="788"/>
      <c r="G23" s="788"/>
      <c r="H23" s="789" t="s">
        <v>311</v>
      </c>
      <c r="I23" s="735"/>
      <c r="J23" s="790"/>
      <c r="K23" s="791" t="s">
        <v>85</v>
      </c>
      <c r="L23" s="792"/>
    </row>
    <row r="24" spans="1:12" s="56" customFormat="1" ht="23.25" customHeight="1" thickBot="1">
      <c r="A24" s="800"/>
      <c r="B24" s="801"/>
      <c r="C24" s="149" t="s">
        <v>281</v>
      </c>
      <c r="D24" s="787"/>
      <c r="E24" s="788"/>
      <c r="F24" s="788"/>
      <c r="G24" s="793"/>
      <c r="H24" s="753" t="s">
        <v>312</v>
      </c>
      <c r="I24" s="737"/>
      <c r="J24" s="754"/>
      <c r="K24" s="794"/>
      <c r="L24" s="795"/>
    </row>
    <row r="25" spans="1:12" s="56" customFormat="1" ht="23.25" customHeight="1" thickBot="1">
      <c r="A25" s="800"/>
      <c r="B25" s="801"/>
      <c r="C25" s="149" t="s">
        <v>282</v>
      </c>
      <c r="D25" s="787"/>
      <c r="E25" s="788"/>
      <c r="F25" s="788"/>
      <c r="G25" s="788"/>
      <c r="H25" s="789" t="s">
        <v>311</v>
      </c>
      <c r="I25" s="735"/>
      <c r="J25" s="790"/>
      <c r="K25" s="791" t="s">
        <v>85</v>
      </c>
      <c r="L25" s="792"/>
    </row>
    <row r="26" spans="1:12" s="56" customFormat="1" ht="23.25" customHeight="1" thickBot="1">
      <c r="A26" s="800"/>
      <c r="B26" s="801"/>
      <c r="C26" s="149" t="s">
        <v>283</v>
      </c>
      <c r="D26" s="787"/>
      <c r="E26" s="788"/>
      <c r="F26" s="788"/>
      <c r="G26" s="793"/>
      <c r="H26" s="753" t="s">
        <v>312</v>
      </c>
      <c r="I26" s="737"/>
      <c r="J26" s="754"/>
      <c r="K26" s="794"/>
      <c r="L26" s="795"/>
    </row>
    <row r="27" spans="1:12" s="56" customFormat="1" ht="23.25" customHeight="1" thickBot="1">
      <c r="A27" s="800"/>
      <c r="B27" s="801"/>
      <c r="C27" s="149" t="s">
        <v>284</v>
      </c>
      <c r="D27" s="787"/>
      <c r="E27" s="788"/>
      <c r="F27" s="788"/>
      <c r="G27" s="788"/>
      <c r="H27" s="789" t="s">
        <v>311</v>
      </c>
      <c r="I27" s="735"/>
      <c r="J27" s="790"/>
      <c r="K27" s="791" t="s">
        <v>85</v>
      </c>
      <c r="L27" s="792"/>
    </row>
    <row r="28" spans="1:12" s="56" customFormat="1" ht="23.25" customHeight="1" thickBot="1">
      <c r="A28" s="800"/>
      <c r="B28" s="801"/>
      <c r="C28" s="149" t="s">
        <v>285</v>
      </c>
      <c r="D28" s="787"/>
      <c r="E28" s="788"/>
      <c r="F28" s="788"/>
      <c r="G28" s="793"/>
      <c r="H28" s="753" t="s">
        <v>312</v>
      </c>
      <c r="I28" s="737"/>
      <c r="J28" s="754"/>
      <c r="K28" s="794"/>
      <c r="L28" s="795"/>
    </row>
    <row r="29" spans="1:12" s="56" customFormat="1" ht="23.25" customHeight="1" thickBot="1">
      <c r="A29" s="800"/>
      <c r="B29" s="801"/>
      <c r="C29" s="149" t="s">
        <v>286</v>
      </c>
      <c r="D29" s="787"/>
      <c r="E29" s="788"/>
      <c r="F29" s="788"/>
      <c r="G29" s="788"/>
      <c r="H29" s="789" t="s">
        <v>311</v>
      </c>
      <c r="I29" s="735"/>
      <c r="J29" s="790"/>
      <c r="K29" s="791" t="s">
        <v>85</v>
      </c>
      <c r="L29" s="792"/>
    </row>
    <row r="30" spans="1:12" s="56" customFormat="1" ht="23.25" customHeight="1" thickBot="1">
      <c r="A30" s="800"/>
      <c r="B30" s="801"/>
      <c r="C30" s="149" t="s">
        <v>287</v>
      </c>
      <c r="D30" s="787"/>
      <c r="E30" s="788"/>
      <c r="F30" s="788"/>
      <c r="G30" s="793"/>
      <c r="H30" s="753" t="s">
        <v>312</v>
      </c>
      <c r="I30" s="737"/>
      <c r="J30" s="754"/>
      <c r="K30" s="794"/>
      <c r="L30" s="795"/>
    </row>
    <row r="31" spans="1:12" s="56" customFormat="1" ht="23.25" customHeight="1" thickBot="1">
      <c r="A31" s="800"/>
      <c r="B31" s="801"/>
      <c r="C31" s="149" t="s">
        <v>288</v>
      </c>
      <c r="D31" s="787"/>
      <c r="E31" s="788"/>
      <c r="F31" s="788"/>
      <c r="G31" s="788"/>
      <c r="H31" s="789" t="s">
        <v>311</v>
      </c>
      <c r="I31" s="735"/>
      <c r="J31" s="790"/>
      <c r="K31" s="791" t="s">
        <v>85</v>
      </c>
      <c r="L31" s="792"/>
    </row>
    <row r="32" spans="1:12" s="56" customFormat="1" ht="23.25" customHeight="1" thickBot="1">
      <c r="A32" s="800"/>
      <c r="B32" s="801"/>
      <c r="C32" s="149" t="s">
        <v>289</v>
      </c>
      <c r="D32" s="787"/>
      <c r="E32" s="788"/>
      <c r="F32" s="788"/>
      <c r="G32" s="793"/>
      <c r="H32" s="753" t="s">
        <v>312</v>
      </c>
      <c r="I32" s="737"/>
      <c r="J32" s="754"/>
      <c r="K32" s="794"/>
      <c r="L32" s="795"/>
    </row>
    <row r="33" spans="1:12" s="56" customFormat="1" ht="23.25" customHeight="1" thickBot="1">
      <c r="A33" s="800"/>
      <c r="B33" s="801"/>
      <c r="C33" s="149" t="s">
        <v>290</v>
      </c>
      <c r="D33" s="787"/>
      <c r="E33" s="788"/>
      <c r="F33" s="788"/>
      <c r="G33" s="788"/>
      <c r="H33" s="789" t="s">
        <v>311</v>
      </c>
      <c r="I33" s="735"/>
      <c r="J33" s="790"/>
      <c r="K33" s="791" t="s">
        <v>85</v>
      </c>
      <c r="L33" s="792"/>
    </row>
    <row r="34" spans="1:12" s="56" customFormat="1" ht="23.25" customHeight="1" thickBot="1">
      <c r="A34" s="800"/>
      <c r="B34" s="801"/>
      <c r="C34" s="149" t="s">
        <v>291</v>
      </c>
      <c r="D34" s="787"/>
      <c r="E34" s="788"/>
      <c r="F34" s="788"/>
      <c r="G34" s="793"/>
      <c r="H34" s="753" t="s">
        <v>312</v>
      </c>
      <c r="I34" s="737"/>
      <c r="J34" s="754"/>
      <c r="K34" s="794"/>
      <c r="L34" s="795"/>
    </row>
    <row r="35" spans="1:12" s="56" customFormat="1" ht="23.25" customHeight="1" thickBot="1">
      <c r="A35" s="800"/>
      <c r="B35" s="801"/>
      <c r="C35" s="149" t="s">
        <v>292</v>
      </c>
      <c r="D35" s="787"/>
      <c r="E35" s="788"/>
      <c r="F35" s="788"/>
      <c r="G35" s="788"/>
      <c r="H35" s="789" t="s">
        <v>311</v>
      </c>
      <c r="I35" s="735"/>
      <c r="J35" s="790"/>
      <c r="K35" s="791" t="s">
        <v>85</v>
      </c>
      <c r="L35" s="792"/>
    </row>
    <row r="36" spans="1:12" s="56" customFormat="1" ht="23.25" customHeight="1" thickBot="1">
      <c r="A36" s="800"/>
      <c r="B36" s="801"/>
      <c r="C36" s="149" t="s">
        <v>293</v>
      </c>
      <c r="D36" s="787"/>
      <c r="E36" s="788"/>
      <c r="F36" s="788"/>
      <c r="G36" s="793"/>
      <c r="H36" s="753" t="s">
        <v>312</v>
      </c>
      <c r="I36" s="737"/>
      <c r="J36" s="754"/>
      <c r="K36" s="794"/>
      <c r="L36" s="795"/>
    </row>
    <row r="37" spans="1:12" s="56" customFormat="1" ht="23.25" customHeight="1" thickBot="1">
      <c r="A37" s="800"/>
      <c r="B37" s="801"/>
      <c r="C37" s="149" t="s">
        <v>294</v>
      </c>
      <c r="D37" s="787"/>
      <c r="E37" s="788"/>
      <c r="F37" s="788"/>
      <c r="G37" s="788"/>
      <c r="H37" s="789" t="s">
        <v>311</v>
      </c>
      <c r="I37" s="735"/>
      <c r="J37" s="790"/>
      <c r="K37" s="791" t="s">
        <v>85</v>
      </c>
      <c r="L37" s="792"/>
    </row>
    <row r="38" spans="1:12" s="56" customFormat="1" ht="23.25" customHeight="1" thickBot="1">
      <c r="A38" s="800"/>
      <c r="B38" s="801"/>
      <c r="C38" s="159" t="s">
        <v>295</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313</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23071002</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228</v>
      </c>
      <c r="D5" s="787"/>
      <c r="E5" s="788"/>
      <c r="F5" s="788"/>
      <c r="G5" s="788"/>
      <c r="H5" s="789" t="s">
        <v>311</v>
      </c>
      <c r="I5" s="735"/>
      <c r="J5" s="790"/>
      <c r="K5" s="791" t="s">
        <v>85</v>
      </c>
      <c r="L5" s="694"/>
      <c r="P5" s="63" t="s">
        <v>211</v>
      </c>
    </row>
    <row r="6" spans="1:25" s="56" customFormat="1" ht="23.25" customHeight="1" thickBot="1">
      <c r="A6" s="800"/>
      <c r="B6" s="801"/>
      <c r="C6" s="149" t="s">
        <v>229</v>
      </c>
      <c r="D6" s="787"/>
      <c r="E6" s="788"/>
      <c r="F6" s="788"/>
      <c r="G6" s="793"/>
      <c r="H6" s="753" t="s">
        <v>312</v>
      </c>
      <c r="I6" s="737"/>
      <c r="J6" s="754"/>
      <c r="K6" s="794"/>
      <c r="L6" s="795"/>
      <c r="P6" s="63" t="s">
        <v>308</v>
      </c>
    </row>
    <row r="7" spans="1:25" s="56" customFormat="1" ht="23.25" customHeight="1" thickBot="1">
      <c r="A7" s="800"/>
      <c r="B7" s="801"/>
      <c r="C7" s="149" t="s">
        <v>230</v>
      </c>
      <c r="D7" s="787"/>
      <c r="E7" s="788"/>
      <c r="F7" s="788"/>
      <c r="G7" s="788"/>
      <c r="H7" s="789" t="s">
        <v>311</v>
      </c>
      <c r="I7" s="735"/>
      <c r="J7" s="790"/>
      <c r="K7" s="791" t="s">
        <v>85</v>
      </c>
      <c r="L7" s="792"/>
      <c r="P7" s="63"/>
    </row>
    <row r="8" spans="1:25" s="56" customFormat="1" ht="23.25" customHeight="1" thickBot="1">
      <c r="A8" s="800"/>
      <c r="B8" s="801"/>
      <c r="C8" s="149" t="s">
        <v>231</v>
      </c>
      <c r="D8" s="787"/>
      <c r="E8" s="788"/>
      <c r="F8" s="788"/>
      <c r="G8" s="793"/>
      <c r="H8" s="753" t="s">
        <v>312</v>
      </c>
      <c r="I8" s="737"/>
      <c r="J8" s="754"/>
      <c r="K8" s="794"/>
      <c r="L8" s="795"/>
    </row>
    <row r="9" spans="1:25" s="56" customFormat="1" ht="23.25" customHeight="1" thickBot="1">
      <c r="A9" s="800"/>
      <c r="B9" s="801"/>
      <c r="C9" s="149" t="s">
        <v>232</v>
      </c>
      <c r="D9" s="787"/>
      <c r="E9" s="788"/>
      <c r="F9" s="788"/>
      <c r="G9" s="788"/>
      <c r="H9" s="789" t="s">
        <v>311</v>
      </c>
      <c r="I9" s="735"/>
      <c r="J9" s="790"/>
      <c r="K9" s="791" t="s">
        <v>85</v>
      </c>
      <c r="L9" s="792"/>
    </row>
    <row r="10" spans="1:25" s="56" customFormat="1" ht="24" customHeight="1" thickBot="1">
      <c r="A10" s="800"/>
      <c r="B10" s="801"/>
      <c r="C10" s="149" t="s">
        <v>233</v>
      </c>
      <c r="D10" s="787"/>
      <c r="E10" s="788"/>
      <c r="F10" s="788"/>
      <c r="G10" s="793"/>
      <c r="H10" s="753" t="s">
        <v>312</v>
      </c>
      <c r="I10" s="737"/>
      <c r="J10" s="754"/>
      <c r="K10" s="794"/>
      <c r="L10" s="795"/>
    </row>
    <row r="11" spans="1:25" s="56" customFormat="1" ht="23.25" customHeight="1" thickBot="1">
      <c r="A11" s="800"/>
      <c r="B11" s="801"/>
      <c r="C11" s="149" t="s">
        <v>234</v>
      </c>
      <c r="D11" s="787"/>
      <c r="E11" s="788"/>
      <c r="F11" s="788"/>
      <c r="G11" s="788"/>
      <c r="H11" s="789" t="s">
        <v>311</v>
      </c>
      <c r="I11" s="735"/>
      <c r="J11" s="790"/>
      <c r="K11" s="791" t="s">
        <v>85</v>
      </c>
      <c r="L11" s="792"/>
    </row>
    <row r="12" spans="1:25" s="56" customFormat="1" ht="23.25" customHeight="1" thickBot="1">
      <c r="A12" s="800"/>
      <c r="B12" s="801"/>
      <c r="C12" s="149" t="s">
        <v>235</v>
      </c>
      <c r="D12" s="787"/>
      <c r="E12" s="788"/>
      <c r="F12" s="788"/>
      <c r="G12" s="793"/>
      <c r="H12" s="753" t="s">
        <v>312</v>
      </c>
      <c r="I12" s="737"/>
      <c r="J12" s="754"/>
      <c r="K12" s="794"/>
      <c r="L12" s="795"/>
    </row>
    <row r="13" spans="1:25" s="56" customFormat="1" ht="23.25" customHeight="1" thickBot="1">
      <c r="A13" s="800"/>
      <c r="B13" s="801"/>
      <c r="C13" s="149" t="s">
        <v>236</v>
      </c>
      <c r="D13" s="787"/>
      <c r="E13" s="788"/>
      <c r="F13" s="788"/>
      <c r="G13" s="788"/>
      <c r="H13" s="789" t="s">
        <v>311</v>
      </c>
      <c r="I13" s="735"/>
      <c r="J13" s="790"/>
      <c r="K13" s="791" t="s">
        <v>85</v>
      </c>
      <c r="L13" s="792"/>
    </row>
    <row r="14" spans="1:25" s="56" customFormat="1" ht="23.25" customHeight="1" thickBot="1">
      <c r="A14" s="800"/>
      <c r="B14" s="801"/>
      <c r="C14" s="149" t="s">
        <v>237</v>
      </c>
      <c r="D14" s="787"/>
      <c r="E14" s="788"/>
      <c r="F14" s="788"/>
      <c r="G14" s="793"/>
      <c r="H14" s="753" t="s">
        <v>312</v>
      </c>
      <c r="I14" s="737"/>
      <c r="J14" s="754"/>
      <c r="K14" s="794"/>
      <c r="L14" s="795"/>
    </row>
    <row r="15" spans="1:25" s="56" customFormat="1" ht="23.25" customHeight="1" thickBot="1">
      <c r="A15" s="800"/>
      <c r="B15" s="801"/>
      <c r="C15" s="149" t="s">
        <v>238</v>
      </c>
      <c r="D15" s="787"/>
      <c r="E15" s="788"/>
      <c r="F15" s="788"/>
      <c r="G15" s="788"/>
      <c r="H15" s="789" t="s">
        <v>311</v>
      </c>
      <c r="I15" s="735"/>
      <c r="J15" s="790"/>
      <c r="K15" s="791" t="s">
        <v>85</v>
      </c>
      <c r="L15" s="792"/>
    </row>
    <row r="16" spans="1:25" s="56" customFormat="1" ht="23.25" customHeight="1" thickBot="1">
      <c r="A16" s="800"/>
      <c r="B16" s="801"/>
      <c r="C16" s="149" t="s">
        <v>239</v>
      </c>
      <c r="D16" s="787"/>
      <c r="E16" s="788"/>
      <c r="F16" s="788"/>
      <c r="G16" s="793"/>
      <c r="H16" s="753" t="s">
        <v>312</v>
      </c>
      <c r="I16" s="737"/>
      <c r="J16" s="754"/>
      <c r="K16" s="794"/>
      <c r="L16" s="795"/>
    </row>
    <row r="17" spans="1:12" s="56" customFormat="1" ht="23.25" customHeight="1" thickBot="1">
      <c r="A17" s="800"/>
      <c r="B17" s="801"/>
      <c r="C17" s="149" t="s">
        <v>240</v>
      </c>
      <c r="D17" s="787"/>
      <c r="E17" s="788"/>
      <c r="F17" s="788"/>
      <c r="G17" s="788"/>
      <c r="H17" s="789" t="s">
        <v>311</v>
      </c>
      <c r="I17" s="735"/>
      <c r="J17" s="790"/>
      <c r="K17" s="791" t="s">
        <v>85</v>
      </c>
      <c r="L17" s="792"/>
    </row>
    <row r="18" spans="1:12" s="56" customFormat="1" ht="23.25" customHeight="1" thickBot="1">
      <c r="A18" s="800"/>
      <c r="B18" s="801"/>
      <c r="C18" s="149" t="s">
        <v>241</v>
      </c>
      <c r="D18" s="787"/>
      <c r="E18" s="788"/>
      <c r="F18" s="788"/>
      <c r="G18" s="793"/>
      <c r="H18" s="753" t="s">
        <v>312</v>
      </c>
      <c r="I18" s="737"/>
      <c r="J18" s="754"/>
      <c r="K18" s="794"/>
      <c r="L18" s="795"/>
    </row>
    <row r="19" spans="1:12" s="56" customFormat="1" ht="23.25" customHeight="1" thickBot="1">
      <c r="A19" s="800"/>
      <c r="B19" s="801"/>
      <c r="C19" s="149" t="s">
        <v>242</v>
      </c>
      <c r="D19" s="787"/>
      <c r="E19" s="788"/>
      <c r="F19" s="788"/>
      <c r="G19" s="788"/>
      <c r="H19" s="789" t="s">
        <v>311</v>
      </c>
      <c r="I19" s="735"/>
      <c r="J19" s="790"/>
      <c r="K19" s="791" t="s">
        <v>85</v>
      </c>
      <c r="L19" s="792"/>
    </row>
    <row r="20" spans="1:12" s="56" customFormat="1" ht="23.25" customHeight="1" thickBot="1">
      <c r="A20" s="800"/>
      <c r="B20" s="801"/>
      <c r="C20" s="149" t="s">
        <v>243</v>
      </c>
      <c r="D20" s="787"/>
      <c r="E20" s="788"/>
      <c r="F20" s="788"/>
      <c r="G20" s="793"/>
      <c r="H20" s="753" t="s">
        <v>312</v>
      </c>
      <c r="I20" s="737"/>
      <c r="J20" s="754"/>
      <c r="K20" s="794"/>
      <c r="L20" s="795"/>
    </row>
    <row r="21" spans="1:12" s="56" customFormat="1" ht="23.25" customHeight="1" thickBot="1">
      <c r="A21" s="800"/>
      <c r="B21" s="801"/>
      <c r="C21" s="149" t="s">
        <v>244</v>
      </c>
      <c r="D21" s="787"/>
      <c r="E21" s="788"/>
      <c r="F21" s="788"/>
      <c r="G21" s="788"/>
      <c r="H21" s="789" t="s">
        <v>311</v>
      </c>
      <c r="I21" s="735"/>
      <c r="J21" s="790"/>
      <c r="K21" s="791" t="s">
        <v>85</v>
      </c>
      <c r="L21" s="792"/>
    </row>
    <row r="22" spans="1:12" s="56" customFormat="1" ht="23.25" customHeight="1" thickBot="1">
      <c r="A22" s="800"/>
      <c r="B22" s="801"/>
      <c r="C22" s="149" t="s">
        <v>245</v>
      </c>
      <c r="D22" s="787"/>
      <c r="E22" s="788"/>
      <c r="F22" s="788"/>
      <c r="G22" s="793"/>
      <c r="H22" s="753" t="s">
        <v>312</v>
      </c>
      <c r="I22" s="737"/>
      <c r="J22" s="754"/>
      <c r="K22" s="794"/>
      <c r="L22" s="795"/>
    </row>
    <row r="23" spans="1:12" s="56" customFormat="1" ht="23.25" customHeight="1" thickBot="1">
      <c r="A23" s="800"/>
      <c r="B23" s="801"/>
      <c r="C23" s="149" t="s">
        <v>246</v>
      </c>
      <c r="D23" s="787"/>
      <c r="E23" s="788"/>
      <c r="F23" s="788"/>
      <c r="G23" s="788"/>
      <c r="H23" s="789" t="s">
        <v>311</v>
      </c>
      <c r="I23" s="735"/>
      <c r="J23" s="790"/>
      <c r="K23" s="791" t="s">
        <v>85</v>
      </c>
      <c r="L23" s="792"/>
    </row>
    <row r="24" spans="1:12" s="56" customFormat="1" ht="23.25" customHeight="1" thickBot="1">
      <c r="A24" s="800"/>
      <c r="B24" s="801"/>
      <c r="C24" s="149" t="s">
        <v>247</v>
      </c>
      <c r="D24" s="787"/>
      <c r="E24" s="788"/>
      <c r="F24" s="788"/>
      <c r="G24" s="793"/>
      <c r="H24" s="753" t="s">
        <v>312</v>
      </c>
      <c r="I24" s="737"/>
      <c r="J24" s="754"/>
      <c r="K24" s="794"/>
      <c r="L24" s="795"/>
    </row>
    <row r="25" spans="1:12" s="56" customFormat="1" ht="23.25" customHeight="1" thickBot="1">
      <c r="A25" s="800"/>
      <c r="B25" s="801"/>
      <c r="C25" s="149" t="s">
        <v>248</v>
      </c>
      <c r="D25" s="787"/>
      <c r="E25" s="788"/>
      <c r="F25" s="788"/>
      <c r="G25" s="788"/>
      <c r="H25" s="789" t="s">
        <v>311</v>
      </c>
      <c r="I25" s="735"/>
      <c r="J25" s="790"/>
      <c r="K25" s="791" t="s">
        <v>85</v>
      </c>
      <c r="L25" s="792"/>
    </row>
    <row r="26" spans="1:12" s="56" customFormat="1" ht="23.25" customHeight="1" thickBot="1">
      <c r="A26" s="800"/>
      <c r="B26" s="801"/>
      <c r="C26" s="149" t="s">
        <v>249</v>
      </c>
      <c r="D26" s="787"/>
      <c r="E26" s="788"/>
      <c r="F26" s="788"/>
      <c r="G26" s="793"/>
      <c r="H26" s="753" t="s">
        <v>312</v>
      </c>
      <c r="I26" s="737"/>
      <c r="J26" s="754"/>
      <c r="K26" s="794"/>
      <c r="L26" s="795"/>
    </row>
    <row r="27" spans="1:12" s="56" customFormat="1" ht="23.25" customHeight="1" thickBot="1">
      <c r="A27" s="800"/>
      <c r="B27" s="801"/>
      <c r="C27" s="149" t="s">
        <v>250</v>
      </c>
      <c r="D27" s="787"/>
      <c r="E27" s="788"/>
      <c r="F27" s="788"/>
      <c r="G27" s="788"/>
      <c r="H27" s="789" t="s">
        <v>311</v>
      </c>
      <c r="I27" s="735"/>
      <c r="J27" s="790"/>
      <c r="K27" s="791" t="s">
        <v>85</v>
      </c>
      <c r="L27" s="792"/>
    </row>
    <row r="28" spans="1:12" s="56" customFormat="1" ht="23.25" customHeight="1" thickBot="1">
      <c r="A28" s="800"/>
      <c r="B28" s="801"/>
      <c r="C28" s="149" t="s">
        <v>251</v>
      </c>
      <c r="D28" s="787"/>
      <c r="E28" s="788"/>
      <c r="F28" s="788"/>
      <c r="G28" s="793"/>
      <c r="H28" s="753" t="s">
        <v>312</v>
      </c>
      <c r="I28" s="737"/>
      <c r="J28" s="754"/>
      <c r="K28" s="794"/>
      <c r="L28" s="795"/>
    </row>
    <row r="29" spans="1:12" s="56" customFormat="1" ht="23.25" customHeight="1" thickBot="1">
      <c r="A29" s="800"/>
      <c r="B29" s="801"/>
      <c r="C29" s="149" t="s">
        <v>252</v>
      </c>
      <c r="D29" s="787"/>
      <c r="E29" s="788"/>
      <c r="F29" s="788"/>
      <c r="G29" s="788"/>
      <c r="H29" s="789" t="s">
        <v>311</v>
      </c>
      <c r="I29" s="735"/>
      <c r="J29" s="790"/>
      <c r="K29" s="791" t="s">
        <v>85</v>
      </c>
      <c r="L29" s="792"/>
    </row>
    <row r="30" spans="1:12" s="56" customFormat="1" ht="23.25" customHeight="1" thickBot="1">
      <c r="A30" s="800"/>
      <c r="B30" s="801"/>
      <c r="C30" s="149" t="s">
        <v>253</v>
      </c>
      <c r="D30" s="787"/>
      <c r="E30" s="788"/>
      <c r="F30" s="788"/>
      <c r="G30" s="793"/>
      <c r="H30" s="753" t="s">
        <v>312</v>
      </c>
      <c r="I30" s="737"/>
      <c r="J30" s="754"/>
      <c r="K30" s="794"/>
      <c r="L30" s="795"/>
    </row>
    <row r="31" spans="1:12" s="56" customFormat="1" ht="23.25" customHeight="1" thickBot="1">
      <c r="A31" s="800"/>
      <c r="B31" s="801"/>
      <c r="C31" s="149" t="s">
        <v>254</v>
      </c>
      <c r="D31" s="787"/>
      <c r="E31" s="788"/>
      <c r="F31" s="788"/>
      <c r="G31" s="788"/>
      <c r="H31" s="789" t="s">
        <v>311</v>
      </c>
      <c r="I31" s="735"/>
      <c r="J31" s="790"/>
      <c r="K31" s="791" t="s">
        <v>85</v>
      </c>
      <c r="L31" s="792"/>
    </row>
    <row r="32" spans="1:12" s="56" customFormat="1" ht="23.25" customHeight="1" thickBot="1">
      <c r="A32" s="800"/>
      <c r="B32" s="801"/>
      <c r="C32" s="149" t="s">
        <v>255</v>
      </c>
      <c r="D32" s="787"/>
      <c r="E32" s="788"/>
      <c r="F32" s="788"/>
      <c r="G32" s="793"/>
      <c r="H32" s="753" t="s">
        <v>312</v>
      </c>
      <c r="I32" s="737"/>
      <c r="J32" s="754"/>
      <c r="K32" s="794"/>
      <c r="L32" s="795"/>
    </row>
    <row r="33" spans="1:12" s="56" customFormat="1" ht="23.25" customHeight="1" thickBot="1">
      <c r="A33" s="800"/>
      <c r="B33" s="801"/>
      <c r="C33" s="149" t="s">
        <v>256</v>
      </c>
      <c r="D33" s="787"/>
      <c r="E33" s="788"/>
      <c r="F33" s="788"/>
      <c r="G33" s="788"/>
      <c r="H33" s="789" t="s">
        <v>311</v>
      </c>
      <c r="I33" s="735"/>
      <c r="J33" s="790"/>
      <c r="K33" s="791" t="s">
        <v>85</v>
      </c>
      <c r="L33" s="792"/>
    </row>
    <row r="34" spans="1:12" s="56" customFormat="1" ht="23.25" customHeight="1" thickBot="1">
      <c r="A34" s="800"/>
      <c r="B34" s="801"/>
      <c r="C34" s="149" t="s">
        <v>257</v>
      </c>
      <c r="D34" s="787"/>
      <c r="E34" s="788"/>
      <c r="F34" s="788"/>
      <c r="G34" s="793"/>
      <c r="H34" s="753" t="s">
        <v>312</v>
      </c>
      <c r="I34" s="737"/>
      <c r="J34" s="754"/>
      <c r="K34" s="794"/>
      <c r="L34" s="795"/>
    </row>
    <row r="35" spans="1:12" s="56" customFormat="1" ht="23.25" customHeight="1" thickBot="1">
      <c r="A35" s="800"/>
      <c r="B35" s="801"/>
      <c r="C35" s="149" t="s">
        <v>258</v>
      </c>
      <c r="D35" s="787"/>
      <c r="E35" s="788"/>
      <c r="F35" s="788"/>
      <c r="G35" s="788"/>
      <c r="H35" s="789" t="s">
        <v>311</v>
      </c>
      <c r="I35" s="735"/>
      <c r="J35" s="790"/>
      <c r="K35" s="791" t="s">
        <v>85</v>
      </c>
      <c r="L35" s="792"/>
    </row>
    <row r="36" spans="1:12" s="56" customFormat="1" ht="23.25" customHeight="1" thickBot="1">
      <c r="A36" s="800"/>
      <c r="B36" s="801"/>
      <c r="C36" s="149" t="s">
        <v>259</v>
      </c>
      <c r="D36" s="787"/>
      <c r="E36" s="788"/>
      <c r="F36" s="788"/>
      <c r="G36" s="793"/>
      <c r="H36" s="753" t="s">
        <v>312</v>
      </c>
      <c r="I36" s="737"/>
      <c r="J36" s="754"/>
      <c r="K36" s="794"/>
      <c r="L36" s="795"/>
    </row>
    <row r="37" spans="1:12" s="56" customFormat="1" ht="23.25" customHeight="1" thickBot="1">
      <c r="A37" s="800"/>
      <c r="B37" s="801"/>
      <c r="C37" s="149" t="s">
        <v>260</v>
      </c>
      <c r="D37" s="787"/>
      <c r="E37" s="788"/>
      <c r="F37" s="788"/>
      <c r="G37" s="788"/>
      <c r="H37" s="789" t="s">
        <v>311</v>
      </c>
      <c r="I37" s="735"/>
      <c r="J37" s="790"/>
      <c r="K37" s="791" t="s">
        <v>85</v>
      </c>
      <c r="L37" s="792"/>
    </row>
    <row r="38" spans="1:12" s="56" customFormat="1" ht="23.25" customHeight="1" thickBot="1">
      <c r="A38" s="800"/>
      <c r="B38" s="801"/>
      <c r="C38" s="159" t="s">
        <v>261</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314</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2022-03-29T06:25:22Z</cp:lastPrinted>
  <dcterms:created xsi:type="dcterms:W3CDTF">2010-05-27T06:44:32Z</dcterms:created>
  <dcterms:modified xsi:type="dcterms:W3CDTF">2023-07-18T07:21:51Z</dcterms:modified>
</cp:coreProperties>
</file>