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2回_落札者決定基準_9月10日持込案件\03_結果報告\財務課送付\②地下鉄南北線愛宕橋駅外1駅エスカレーター増設建築工事\"/>
    </mc:Choice>
  </mc:AlternateContent>
  <xr:revisionPtr revIDLastSave="0" documentId="13_ncr:1_{ECDA01CA-697A-4D16-8AB4-29AD29E0585B}" xr6:coauthVersionLast="43" xr6:coauthVersionMax="43" xr10:uidLastSave="{00000000-0000-0000-0000-000000000000}"/>
  <bookViews>
    <workbookView xWindow="-120" yWindow="-120" windowWidth="29040" windowHeight="15840" tabRatio="907" xr2:uid="{00000000-000D-0000-FFFF-FFFF00000000}"/>
  </bookViews>
  <sheets>
    <sheet name="様式-共1-Ⅰ（建築）" sheetId="36" r:id="rId1"/>
    <sheet name="様式-共2-Ⅰ（土木以外）" sheetId="47" r:id="rId2"/>
    <sheet name="様式-共3-Ⅰ（土木以外）" sheetId="48" r:id="rId3"/>
    <sheet name="様式-共4-Ⅰ（建築，建築設備）" sheetId="38" r:id="rId4"/>
    <sheet name="様式-共5（登録基幹技能者）" sheetId="46" r:id="rId5"/>
    <sheet name="様式-共6（修繕実績1）" sheetId="40" r:id="rId6"/>
    <sheet name="様式-共6（修繕実績2）" sheetId="45" r:id="rId7"/>
  </sheets>
  <definedNames>
    <definedName name="_xlnm._FilterDatabase" localSheetId="0" hidden="1">'様式-共1-Ⅰ（建築）'!#REF!</definedName>
    <definedName name="_xlnm._FilterDatabase" localSheetId="2" hidden="1">'様式-共3-Ⅰ（土木以外）'!$A$12:$M$40</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'様式-共6（修繕実績1）'!$A$1:$L$42</definedName>
    <definedName name="_xlnm.Print_Area" localSheetId="6">'様式-共6（修繕実績2）'!$A$1:$L$42</definedName>
    <definedName name="_xlnm.Print_Titles" localSheetId="0">'様式-共1-Ⅰ（建築）'!$1:$7</definedName>
  </definedNames>
  <calcPr calcId="191029"/>
</workbook>
</file>

<file path=xl/calcChain.xml><?xml version="1.0" encoding="utf-8"?>
<calcChain xmlns="http://schemas.openxmlformats.org/spreadsheetml/2006/main">
  <c r="B5" i="46" l="1"/>
  <c r="F2" i="45" l="1"/>
  <c r="F2" i="40"/>
  <c r="J2" i="46"/>
  <c r="J2" i="38"/>
  <c r="G2" i="48"/>
  <c r="K3" i="47"/>
  <c r="I14" i="36" l="1"/>
  <c r="I34" i="36" l="1"/>
  <c r="K39" i="45" l="1"/>
  <c r="K39" i="40"/>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K34" i="36"/>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<sst xmlns="http://schemas.openxmlformats.org/spreadsheetml/2006/main" count="778" uniqueCount="453">
  <si>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</si>
  <si>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</si>
  <si>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</si>
  <si>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</si>
  <si>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</si>
  <si>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</si>
  <si>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</si>
  <si>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</si>
  <si>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</si>
  <si>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</si>
  <si>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</si>
  <si>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</si>
  <si>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</si>
  <si>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</si>
  <si>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</si>
  <si>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</si>
  <si>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</si>
  <si>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</si>
  <si>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</si>
  <si>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</si>
  <si>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</si>
  <si>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</si>
  <si>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</si>
  <si>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</si>
  <si>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</si>
  <si>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</si>
  <si>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</si>
  <si>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</si>
  <si>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</si>
  <si>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</si>
  <si>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</si>
  <si>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</si>
  <si>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</si>
  <si>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</si>
  <si>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</si>
  <si>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</si>
  <si>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</si>
  <si>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</si>
  <si>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</si>
  <si>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</si>
  <si>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</si>
  <si>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</si>
  <si>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</si>
  <si>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</si>
  <si>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</si>
  <si>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</si>
  <si>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</si>
  <si>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</si>
  <si>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</si>
  <si>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</si>
  <si>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</si>
  <si>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</si>
  <si>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</si>
  <si>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</si>
  <si>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</si>
  <si>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</si>
  <si>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</si>
  <si>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</si>
  <si>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</si>
  <si>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</si>
  <si>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</si>
  <si>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</si>
  <si>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</si>
  <si>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</si>
  <si>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</si>
  <si>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</si>
  <si>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</si>
  <si>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</si>
  <si>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</si>
  <si>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</si>
  <si>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</si>
  <si>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</si>
  <si>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</si>
  <si>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</si>
  <si>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</si>
  <si>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</si>
  <si>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</si>
  <si>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</si>
  <si>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</si>
  <si>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</si>
  <si>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</si>
  <si>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</si>
  <si>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</si>
  <si>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</si>
  <si>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</si>
  <si>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</si>
  <si>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</si>
  <si>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</si>
  <si>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</si>
  <si>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</si>
  <si>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</si>
  <si>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</si>
  <si>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</si>
  <si>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</si>
  <si>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</si>
  <si>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</si>
  <si>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</si>
  <si>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</si>
  <si>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</si>
  <si>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</si>
  <si>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</si>
  <si>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</si>
  <si>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</si>
  <si>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</si>
  <si>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</si>
  <si>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</si>
  <si>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</si>
  <si>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</si>
  <si>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</si>
  <si>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</si>
  <si>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</si>
  <si>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</si>
  <si>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</si>
  <si>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</si>
  <si>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</si>
  <si>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</si>
  <si>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</si>
  <si>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</si>
  <si>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</si>
  <si>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</si>
  <si>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</si>
  <si>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</si>
  <si>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</si>
  <si>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</si>
  <si>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</si>
  <si>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</si>
  <si>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</si>
  <si>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</si>
  <si>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</si>
  <si>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</si>
  <si>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</si>
  <si>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</si>
  <si>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</si>
  <si>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</si>
  <si>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</si>
  <si>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</si>
  <si>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</si>
  <si>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</si>
  <si>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</si>
  <si>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</si>
  <si>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</si>
  <si>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</si>
  <si>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</si>
  <si>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</si>
  <si>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</si>
  <si>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</si>
  <si>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</si>
  <si>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</si>
  <si>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</si>
  <si>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</si>
  <si>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</si>
  <si>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</si>
  <si>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</si>
  <si>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</si>
  <si>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</si>
  <si>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</si>
  <si>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</si>
  <si>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</si>
  <si>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</si>
  <si>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</si>
  <si>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</si>
  <si>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</si>
  <si>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</si>
  <si>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</si>
  <si>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</si>
  <si>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</si>
  <si>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</si>
  <si>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</si>
  <si>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</si>
  <si>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</si>
  <si>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</si>
  <si>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</si>
  <si>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</si>
  <si>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</si>
  <si>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</si>
  <si>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</si>
  <si>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</si>
  <si>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</si>
  <si>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</si>
  <si>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</si>
  <si>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</si>
  <si>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</si>
  <si>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</si>
  <si>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</si>
  <si>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</si>
  <si>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</si>
  <si>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</si>
  <si>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</si>
  <si>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</si>
  <si>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</si>
  <si>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</si>
  <si>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</si>
  <si>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</si>
  <si>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</si>
  <si>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</si>
  <si>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</si>
  <si>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</si>
  <si>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</si>
  <si>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</si>
  <si>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</si>
  <si>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</si>
  <si>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</si>
  <si>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</si>
  <si>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</si>
  <si>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</si>
  <si>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</si>
  <si>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</si>
  <si>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</si>
  <si>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</si>
  <si>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</si>
  <si>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</si>
  <si>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</si>
  <si>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</si>
  <si>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</si>
  <si>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</si>
  <si>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</si>
  <si>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</si>
  <si>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</si>
  <si>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</si>
  <si>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</si>
  <si>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</si>
  <si>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</si>
  <si>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</si>
  <si>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</si>
  <si>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</si>
  <si>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</si>
  <si>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</si>
  <si>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</si>
  <si>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</si>
  <si>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</si>
  <si>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</si>
  <si>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</si>
  <si>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</si>
  <si>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</si>
  <si>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</si>
  <si>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</si>
  <si>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</si>
  <si>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</si>
  <si>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</si>
  <si>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</si>
  <si>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</si>
  <si>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</si>
  <si>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</si>
  <si>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</si>
  <si>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</si>
  <si>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</si>
  <si>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</si>
  <si>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</si>
  <si>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</si>
  <si>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</si>
  <si>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</si>
  <si>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</si>
  <si>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</si>
  <si>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</si>
  <si>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</si>
  <si>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</si>
  <si>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</si>
  <si>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</si>
  <si>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</si>
  <si>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</si>
  <si>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</si>
  <si>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</si>
  <si>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</si>
  <si>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</si>
  <si>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</si>
  <si>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</si>
  <si>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</si>
  <si>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</si>
  <si>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</si>
  <si>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</si>
  <si>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</si>
  <si>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</si>
  <si>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</si>
  <si>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</si>
  <si>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</si>
  <si>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</si>
  <si>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</si>
  <si>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</si>
  <si>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</si>
  <si>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</si>
  <si>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</si>
  <si>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</si>
  <si>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</si>
  <si>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</si>
  <si>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</si>
  <si>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</si>
  <si>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</si>
  <si>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</si>
  <si>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</si>
  <si>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</si>
  <si>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</si>
  <si>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</si>
  <si>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</si>
  <si>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</si>
  <si>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</si>
  <si>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</si>
  <si>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</si>
  <si>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</si>
  <si>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</si>
  <si>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</si>
  <si>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</si>
  <si>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</si>
  <si>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</si>
  <si>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</si>
  <si>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</si>
  <si>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</si>
  <si>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</si>
  <si>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</si>
  <si>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</si>
  <si>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</si>
  <si>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</si>
  <si>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</si>
  <si>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</si>
  <si>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</si>
  <si>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</si>
  <si>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</si>
  <si>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</si>
  <si>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</si>
  <si>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</si>
  <si>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</si>
  <si>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</si>
  <si>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</si>
  <si>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</si>
  <si>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</si>
  <si>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</si>
  <si>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</si>
  <si>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</si>
  <si>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</si>
  <si>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</si>
  <si>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</si>
  <si>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</si>
  <si>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</si>
  <si>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</si>
  <si>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</si>
  <si>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</si>
  <si>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</si>
  <si>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</si>
  <si>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</si>
  <si>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</si>
  <si>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</si>
  <si>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</si>
  <si>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</si>
  <si>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</si>
  <si>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</si>
  <si>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</si>
  <si>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</si>
  <si>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</si>
  <si>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</si>
  <si>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</si>
  <si>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</si>
  <si>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</si>
  <si>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</si>
  <si>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</si>
  <si>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</si>
  <si>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</si>
  <si>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</si>
  <si>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</si>
  <si>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</si>
  <si>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</si>
  <si>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</si>
  <si>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</si>
  <si>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</si>
  <si>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</si>
  <si>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</si>
  <si>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</si>
  <si>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</si>
  <si>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</si>
  <si>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</si>
  <si>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</si>
  <si>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</si>
  <si>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</si>
  <si>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</si>
  <si>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</si>
  <si>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</si>
  <si>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</si>
  <si>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</si>
  <si>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</si>
  <si>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</si>
  <si>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</si>
  <si>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</si>
  <si>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</si>
  <si>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</si>
  <si>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</si>
  <si>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</si>
  <si>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</si>
  <si>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</si>
  <si>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</si>
  <si>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</si>
  <si>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</si>
  <si>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</si>
  <si>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</si>
  <si>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</si>
  <si>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</si>
  <si>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</si>
  <si>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</si>
  <si>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</si>
  <si>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</si>
  <si>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</si>
  <si>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</si>
  <si>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</si>
  <si>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</si>
  <si>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</si>
  <si>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</si>
  <si>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</si>
  <si>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</si>
  <si>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</si>
  <si>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</si>
  <si>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</si>
  <si>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</si>
  <si>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</si>
  <si>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</si>
  <si>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</si>
  <si>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</si>
  <si>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</si>
  <si>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</si>
  <si>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</si>
  <si>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</si>
  <si>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</si>
  <si>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</si>
  <si>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</si>
  <si>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</si>
  <si>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</si>
  <si>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</si>
  <si>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</si>
  <si>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法定雇用障害者数未満</t>
    <rPh sb="0" eb="2">
      <t>ホウテイ</t>
    </rPh>
    <rPh sb="2" eb="4">
      <t>コヨウ</t>
    </rPh>
    <rPh sb="8" eb="10">
      <t>ミマン</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</si>
  <si>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</si>
  <si>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</si>
  <si>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</si>
  <si>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</si>
  <si>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</si>
  <si>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</si>
  <si>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</si>
  <si>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</si>
  <si>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</si>
  <si>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</si>
  <si>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</si>
  <si>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</si>
  <si>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</si>
  <si>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</si>
  <si>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</si>
  <si>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</si>
  <si>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</si>
  <si>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</si>
  <si>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</si>
  <si>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</si>
  <si>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</si>
  <si>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</si>
  <si>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</si>
  <si>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</si>
  <si>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</si>
  <si>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</si>
  <si>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</si>
  <si>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地下鉄南北線愛宕橋駅外1駅エスカレーター増設建築工事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</si>
</sst>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9">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2"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9"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7" fillId="0" borderId="0" xfId="8" applyFont="1" applyBorder="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18" fillId="0" borderId="0" xfId="0" applyFont="1" applyProtection="1">
      <alignment vertical="center"/>
    </xf>
    <xf numFmtId="0" fontId="7" fillId="0" borderId="71" xfId="8" applyFont="1" applyBorder="1" applyAlignment="1" applyProtection="1">
      <alignment horizontal="right" vertical="center"/>
    </xf>
    <xf numFmtId="0" fontId="7" fillId="0" borderId="72" xfId="8" applyFont="1" applyBorder="1" applyAlignment="1" applyProtection="1">
      <alignment horizontal="right" vertical="center" wrapText="1"/>
    </xf>
    <xf numFmtId="0" fontId="6" fillId="0" borderId="0" xfId="8" applyFont="1" applyAlignment="1" applyProtection="1"/>
    <xf numFmtId="0" fontId="7" fillId="0" borderId="3" xfId="8" applyFont="1" applyBorder="1" applyAlignment="1" applyProtection="1">
      <alignment horizontal="right" vertical="center"/>
    </xf>
    <xf numFmtId="0" fontId="7" fillId="0" borderId="11" xfId="8" applyFont="1" applyBorder="1" applyAlignment="1" applyProtection="1">
      <alignment horizontal="center" vertical="center" wrapText="1"/>
    </xf>
    <xf numFmtId="49" fontId="7" fillId="0" borderId="37" xfId="8" applyNumberFormat="1" applyFont="1" applyFill="1" applyBorder="1" applyAlignment="1" applyProtection="1">
      <alignment horizontal="left" vertical="center" shrinkToFit="1"/>
    </xf>
    <xf numFmtId="0" fontId="7" fillId="0" borderId="23" xfId="8" applyFont="1" applyBorder="1" applyAlignment="1" applyProtection="1">
      <alignment horizontal="right" vertical="center" wrapText="1"/>
    </xf>
    <xf numFmtId="49" fontId="7" fillId="0" borderId="65" xfId="8" applyNumberFormat="1" applyFont="1" applyFill="1" applyBorder="1" applyAlignment="1" applyProtection="1">
      <alignment horizontal="left" vertical="center" shrinkToFit="1"/>
    </xf>
    <xf numFmtId="49" fontId="6" fillId="0" borderId="0" xfId="8"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8"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8" applyFont="1" applyFill="1" applyBorder="1" applyAlignment="1" applyProtection="1">
      <alignment horizontal="left" vertical="center" wrapText="1"/>
    </xf>
    <xf numFmtId="0" fontId="9"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7" fillId="0" borderId="23" xfId="3" applyFont="1" applyFill="1" applyBorder="1" applyAlignment="1" applyProtection="1">
      <alignment horizontal="center" vertical="center"/>
    </xf>
    <xf numFmtId="0" fontId="7" fillId="0" borderId="0" xfId="8" applyFont="1" applyBorder="1" applyAlignment="1" applyProtection="1">
      <alignment horizontal="right" vertical="center" wrapText="1"/>
    </xf>
    <xf numFmtId="0" fontId="7" fillId="0" borderId="38" xfId="8" applyFont="1" applyBorder="1" applyAlignment="1" applyProtection="1">
      <alignment horizontal="center" vertical="center" wrapText="1"/>
    </xf>
    <xf numFmtId="49" fontId="7" fillId="0" borderId="48" xfId="8" applyNumberFormat="1" applyFont="1" applyFill="1" applyBorder="1" applyAlignment="1" applyProtection="1">
      <alignment horizontal="left" vertical="center" shrinkToFit="1"/>
    </xf>
    <xf numFmtId="49" fontId="7" fillId="0" borderId="39" xfId="8" applyNumberFormat="1" applyFont="1" applyFill="1" applyBorder="1" applyAlignment="1" applyProtection="1">
      <alignment horizontal="left" vertical="center" shrinkToFit="1"/>
    </xf>
    <xf numFmtId="49" fontId="7" fillId="0" borderId="54" xfId="8" applyNumberFormat="1" applyFont="1" applyFill="1" applyBorder="1" applyAlignment="1" applyProtection="1">
      <alignment horizontal="left" vertical="center" shrinkToFit="1"/>
    </xf>
    <xf numFmtId="0" fontId="7" fillId="0" borderId="6" xfId="8" applyFont="1" applyBorder="1" applyAlignment="1" applyProtection="1">
      <alignment horizontal="right" vertical="center"/>
    </xf>
    <xf numFmtId="0" fontId="8" fillId="0" borderId="0" xfId="6" applyFont="1" applyProtection="1"/>
    <xf numFmtId="0" fontId="2" fillId="0" borderId="0" xfId="5" applyFont="1" applyFill="1" applyBorder="1" applyProtection="1"/>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8" applyFont="1" applyBorder="1" applyAlignment="1" applyProtection="1">
      <alignment horizontal="left" vertical="center"/>
    </xf>
    <xf numFmtId="0" fontId="7" fillId="0" borderId="29"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3" fillId="0" borderId="0" xfId="10" applyFont="1" applyFill="1" applyAlignment="1">
      <alignment horizontal="left" vertical="center" indent="1"/>
    </xf>
    <xf numFmtId="0" fontId="23" fillId="0" borderId="0" xfId="8" applyFont="1" applyProtection="1"/>
    <xf numFmtId="0" fontId="22" fillId="0" borderId="0" xfId="8" applyFont="1" applyAlignment="1" applyProtection="1">
      <alignment wrapText="1"/>
    </xf>
    <xf numFmtId="0" fontId="7" fillId="0" borderId="9" xfId="8" applyFont="1" applyBorder="1" applyAlignment="1" applyProtection="1">
      <alignment horizontal="center" vertical="center" shrinkToFit="1"/>
    </xf>
    <xf numFmtId="180" fontId="7" fillId="0" borderId="38" xfId="8" applyNumberFormat="1" applyFont="1" applyBorder="1" applyAlignment="1" applyProtection="1">
      <alignment horizontal="center" vertical="center" wrapText="1"/>
    </xf>
    <xf numFmtId="180" fontId="7" fillId="0" borderId="62" xfId="8" applyNumberFormat="1" applyFont="1" applyBorder="1" applyAlignment="1" applyProtection="1">
      <alignment horizontal="center" vertical="center" wrapText="1"/>
      <protection locked="0"/>
    </xf>
    <xf numFmtId="180" fontId="7" fillId="5" borderId="63" xfId="8" applyNumberFormat="1" applyFont="1" applyFill="1" applyBorder="1" applyAlignment="1" applyProtection="1">
      <alignment horizontal="center" vertical="center"/>
      <protection locked="0"/>
    </xf>
    <xf numFmtId="0" fontId="7" fillId="0" borderId="13"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horizontal="center" vertical="center"/>
    </xf>
    <xf numFmtId="49" fontId="7" fillId="0" borderId="16" xfId="8" applyNumberFormat="1" applyFont="1" applyFill="1" applyBorder="1" applyAlignment="1" applyProtection="1">
      <alignment vertical="center"/>
    </xf>
    <xf numFmtId="49" fontId="7" fillId="0" borderId="17"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8"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0" xfId="8" applyFont="1" applyFill="1" applyBorder="1" applyAlignment="1" applyProtection="1">
      <alignment horizontal="right" vertical="center"/>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9" xfId="8" applyFont="1" applyFill="1" applyBorder="1" applyProtection="1"/>
    <xf numFmtId="0" fontId="7"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1" applyFont="1" applyFill="1" applyBorder="1" applyAlignment="1" applyProtection="1">
      <alignment horizontal="center" vertical="center" wrapText="1"/>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2" fillId="0" borderId="20" xfId="6" applyFont="1" applyFill="1" applyBorder="1" applyAlignment="1" applyProtection="1">
      <alignment vertical="top"/>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2" fillId="0" borderId="0" xfId="6" applyFont="1" applyFill="1" applyBorder="1" applyAlignment="1" applyProtection="1">
      <alignment vertical="top"/>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shrinkToFit="1"/>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shrinkToFit="1"/>
    </xf>
    <xf numFmtId="0" fontId="7" fillId="0" borderId="2" xfId="6" applyFont="1" applyFill="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0" borderId="1" xfId="6" applyFont="1" applyFill="1" applyBorder="1" applyAlignment="1" applyProtection="1">
      <alignment horizontal="right" vertical="center"/>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2" fillId="0" borderId="1" xfId="3" applyFont="1" applyFill="1" applyBorder="1" applyAlignment="1" applyProtection="1">
      <alignment vertical="center" wrapText="1"/>
    </xf>
    <xf numFmtId="0" fontId="12" fillId="0" borderId="10" xfId="3" applyFont="1" applyFill="1" applyBorder="1" applyAlignment="1" applyProtection="1">
      <alignment vertical="center" wrapText="1"/>
    </xf>
    <xf numFmtId="0" fontId="12" fillId="0" borderId="24" xfId="3" applyFont="1" applyFill="1" applyBorder="1" applyAlignment="1" applyProtection="1">
      <alignment vertical="center" wrapText="1"/>
    </xf>
    <xf numFmtId="0" fontId="12" fillId="0" borderId="14" xfId="3" applyFont="1" applyFill="1" applyBorder="1" applyAlignment="1" applyProtection="1">
      <alignment vertical="center" wrapText="1"/>
    </xf>
    <xf numFmtId="0" fontId="12" fillId="0" borderId="6" xfId="3" applyFont="1" applyFill="1" applyBorder="1" applyAlignment="1" applyProtection="1">
      <alignment vertical="center" wrapText="1"/>
    </xf>
    <xf numFmtId="0" fontId="12"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2" fillId="0" borderId="2" xfId="3" applyFont="1" applyFill="1" applyBorder="1" applyAlignment="1" applyProtection="1">
      <alignment vertical="center" wrapText="1"/>
    </xf>
    <xf numFmtId="0" fontId="12"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4" fillId="0" borderId="4" xfId="3" applyNumberFormat="1" applyFont="1" applyFill="1" applyBorder="1" applyAlignment="1" applyProtection="1">
      <alignment horizontal="center" vertical="center"/>
    </xf>
    <xf numFmtId="186" fontId="7" fillId="0" borderId="41" xfId="3" applyNumberFormat="1" applyFont="1" applyFill="1" applyBorder="1" applyAlignment="1" applyProtection="1">
      <alignment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2" fillId="0" borderId="2" xfId="3" applyFont="1" applyFill="1" applyBorder="1" applyAlignment="1" applyProtection="1">
      <alignment vertical="center"/>
    </xf>
    <xf numFmtId="0" fontId="12" fillId="0" borderId="5" xfId="3"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top" wrapText="1"/>
      <protection locked="0"/>
    </xf>
    <xf numFmtId="49" fontId="7" fillId="0" borderId="18" xfId="8" applyNumberFormat="1" applyFont="1" applyFill="1" applyBorder="1" applyAlignment="1" applyProtection="1">
      <alignment horizontal="left" vertical="top" wrapText="1"/>
      <protection locked="0"/>
    </xf>
    <xf numFmtId="49" fontId="7" fillId="0" borderId="28" xfId="8" applyNumberFormat="1" applyFont="1" applyFill="1" applyBorder="1" applyAlignment="1" applyProtection="1">
      <alignment horizontal="left" vertical="top" wrapText="1"/>
      <protection locked="0"/>
    </xf>
    <xf numFmtId="178" fontId="7" fillId="0" borderId="31" xfId="8" applyNumberFormat="1" applyFont="1" applyBorder="1" applyAlignment="1" applyProtection="1">
      <alignment horizontal="left" vertical="center"/>
    </xf>
    <xf numFmtId="178" fontId="7" fillId="0" borderId="18" xfId="8" applyNumberFormat="1" applyFont="1" applyBorder="1" applyAlignment="1" applyProtection="1">
      <alignment horizontal="left" vertical="center"/>
    </xf>
    <xf numFmtId="178" fontId="7" fillId="0" borderId="48" xfId="8" applyNumberFormat="1" applyFont="1" applyBorder="1" applyAlignment="1" applyProtection="1">
      <alignment horizontal="left" vertical="center"/>
    </xf>
    <xf numFmtId="49" fontId="7" fillId="0" borderId="31" xfId="8" applyNumberFormat="1" applyFont="1" applyFill="1" applyBorder="1" applyAlignment="1" applyProtection="1">
      <alignment horizontal="left" vertical="center" wrapText="1" shrinkToFit="1"/>
      <protection locked="0"/>
    </xf>
    <xf numFmtId="49" fontId="7" fillId="0" borderId="18" xfId="8" applyNumberFormat="1" applyFont="1" applyFill="1" applyBorder="1" applyAlignment="1" applyProtection="1">
      <alignment horizontal="left" vertical="center" wrapText="1" shrinkToFit="1"/>
      <protection locked="0"/>
    </xf>
    <xf numFmtId="49" fontId="7" fillId="0" borderId="28" xfId="8" applyNumberFormat="1" applyFont="1" applyFill="1" applyBorder="1" applyAlignment="1" applyProtection="1">
      <alignment horizontal="left" vertical="center" wrapText="1" shrinkToFit="1"/>
      <protection locked="0"/>
    </xf>
    <xf numFmtId="0" fontId="7" fillId="3" borderId="24" xfId="8" applyFont="1" applyFill="1" applyBorder="1" applyAlignment="1" applyProtection="1">
      <alignment horizontal="center" vertical="center" wrapText="1"/>
    </xf>
    <xf numFmtId="0" fontId="7" fillId="3" borderId="0" xfId="8" applyFont="1" applyFill="1" applyBorder="1" applyAlignment="1" applyProtection="1">
      <alignment horizontal="center" vertical="center" wrapText="1"/>
    </xf>
    <xf numFmtId="0" fontId="7" fillId="3" borderId="14"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center" shrinkToFit="1"/>
      <protection locked="0"/>
    </xf>
    <xf numFmtId="49" fontId="7" fillId="0" borderId="18" xfId="8" applyNumberFormat="1" applyFont="1" applyFill="1" applyBorder="1" applyAlignment="1" applyProtection="1">
      <alignment horizontal="left" vertical="center" shrinkToFit="1"/>
      <protection locked="0"/>
    </xf>
    <xf numFmtId="49" fontId="7" fillId="0" borderId="28" xfId="8" applyNumberFormat="1" applyFont="1" applyFill="1" applyBorder="1" applyAlignment="1" applyProtection="1">
      <alignment horizontal="left" vertical="center" shrinkToFit="1"/>
      <protection locked="0"/>
    </xf>
    <xf numFmtId="0" fontId="7" fillId="2" borderId="34" xfId="8" applyFont="1" applyFill="1" applyBorder="1" applyAlignment="1" applyProtection="1">
      <alignment horizontal="center" vertical="center"/>
      <protection locked="0"/>
    </xf>
    <xf numFmtId="0" fontId="7" fillId="2" borderId="37" xfId="8" applyFont="1" applyFill="1" applyBorder="1" applyAlignment="1" applyProtection="1">
      <alignment horizontal="center" vertical="center"/>
      <protection locked="0"/>
    </xf>
    <xf numFmtId="0" fontId="7" fillId="2" borderId="65" xfId="8" applyFont="1" applyFill="1" applyBorder="1" applyAlignment="1" applyProtection="1">
      <alignment horizontal="center" vertical="center"/>
      <protection locked="0"/>
    </xf>
    <xf numFmtId="0" fontId="7" fillId="0" borderId="4" xfId="8" applyFont="1" applyFill="1" applyBorder="1" applyAlignment="1" applyProtection="1">
      <alignment horizontal="center" vertical="center" wrapText="1"/>
    </xf>
    <xf numFmtId="0" fontId="7" fillId="0" borderId="2" xfId="8"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0" fontId="7" fillId="0" borderId="31" xfId="8" applyFont="1" applyBorder="1" applyAlignment="1" applyProtection="1">
      <alignment horizontal="left" vertical="center" wrapText="1"/>
      <protection locked="0"/>
    </xf>
    <xf numFmtId="0" fontId="7" fillId="0" borderId="18" xfId="8" applyFont="1" applyBorder="1" applyAlignment="1" applyProtection="1">
      <alignment horizontal="left" vertical="center" wrapText="1"/>
      <protection locked="0"/>
    </xf>
    <xf numFmtId="0" fontId="7" fillId="0" borderId="28" xfId="8" applyFont="1" applyBorder="1" applyAlignment="1" applyProtection="1">
      <alignment horizontal="left" vertical="center" wrapText="1"/>
      <protection locked="0"/>
    </xf>
    <xf numFmtId="49" fontId="7" fillId="0" borderId="31" xfId="8" applyNumberFormat="1" applyFont="1" applyFill="1" applyBorder="1" applyAlignment="1" applyProtection="1">
      <alignment horizontal="left" vertical="center"/>
      <protection locked="0"/>
    </xf>
    <xf numFmtId="49" fontId="7" fillId="0" borderId="18" xfId="8" applyNumberFormat="1" applyFont="1" applyFill="1" applyBorder="1" applyAlignment="1" applyProtection="1">
      <alignment horizontal="left" vertical="center"/>
      <protection locked="0"/>
    </xf>
    <xf numFmtId="49" fontId="7" fillId="0" borderId="28" xfId="8" applyNumberFormat="1" applyFont="1" applyFill="1" applyBorder="1" applyAlignment="1" applyProtection="1">
      <alignment horizontal="left" vertical="center"/>
      <protection locked="0"/>
    </xf>
    <xf numFmtId="0" fontId="7" fillId="0" borderId="6" xfId="8" applyFont="1" applyBorder="1" applyAlignment="1" applyProtection="1">
      <alignment vertical="center" wrapText="1"/>
    </xf>
    <xf numFmtId="0" fontId="7" fillId="0" borderId="3" xfId="8" applyFont="1" applyBorder="1" applyAlignment="1" applyProtection="1">
      <alignment vertical="center" wrapText="1"/>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2" fillId="0" borderId="31" xfId="8" applyNumberFormat="1" applyFont="1" applyFill="1" applyBorder="1" applyAlignment="1" applyProtection="1">
      <alignment horizontal="center" vertical="center"/>
    </xf>
    <xf numFmtId="0" fontId="2" fillId="0" borderId="18" xfId="8" applyNumberFormat="1" applyFont="1" applyFill="1" applyBorder="1" applyAlignment="1" applyProtection="1">
      <alignment horizontal="center" vertical="center"/>
    </xf>
    <xf numFmtId="0" fontId="2" fillId="0" borderId="28" xfId="8" applyNumberFormat="1" applyFont="1" applyFill="1" applyBorder="1" applyAlignment="1" applyProtection="1">
      <alignment horizontal="center" vertical="center"/>
    </xf>
    <xf numFmtId="0" fontId="16" fillId="0" borderId="0" xfId="8" applyFont="1" applyBorder="1" applyAlignment="1" applyProtection="1">
      <alignment horizontal="center" vertical="center" shrinkToFit="1"/>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0" borderId="76" xfId="8" applyFont="1" applyBorder="1" applyAlignment="1" applyProtection="1">
      <alignment horizontal="center" vertical="center" shrinkToFit="1"/>
    </xf>
    <xf numFmtId="0" fontId="7" fillId="0" borderId="33" xfId="8" applyFont="1" applyBorder="1" applyAlignment="1" applyProtection="1">
      <alignment horizontal="center" vertical="center" shrinkToFit="1"/>
    </xf>
    <xf numFmtId="0" fontId="7" fillId="0" borderId="25" xfId="8" applyFont="1" applyBorder="1" applyAlignment="1" applyProtection="1">
      <alignment horizontal="center" vertical="center" shrinkToFit="1"/>
    </xf>
    <xf numFmtId="180" fontId="7" fillId="0" borderId="49" xfId="8" applyNumberFormat="1" applyFont="1" applyFill="1" applyBorder="1" applyAlignment="1" applyProtection="1">
      <alignment horizontal="left" vertical="center" wrapText="1"/>
      <protection locked="0"/>
    </xf>
    <xf numFmtId="180" fontId="7" fillId="0" borderId="18" xfId="8" applyNumberFormat="1" applyFont="1" applyFill="1" applyBorder="1" applyAlignment="1" applyProtection="1">
      <alignment horizontal="left" vertical="center" wrapText="1"/>
      <protection locked="0"/>
    </xf>
    <xf numFmtId="180" fontId="7" fillId="0" borderId="28" xfId="8" applyNumberFormat="1" applyFont="1" applyFill="1" applyBorder="1" applyAlignment="1" applyProtection="1">
      <alignment horizontal="left" vertical="center" wrapText="1"/>
      <protection locked="0"/>
    </xf>
    <xf numFmtId="180" fontId="7" fillId="0" borderId="49" xfId="8" applyNumberFormat="1" applyFont="1" applyFill="1" applyBorder="1" applyAlignment="1" applyProtection="1">
      <alignment vertical="center" wrapText="1"/>
      <protection locked="0"/>
    </xf>
    <xf numFmtId="180" fontId="7" fillId="0" borderId="18" xfId="8" applyNumberFormat="1" applyFont="1" applyFill="1" applyBorder="1" applyAlignment="1" applyProtection="1">
      <alignment vertical="center" wrapText="1"/>
      <protection locked="0"/>
    </xf>
    <xf numFmtId="180" fontId="7" fillId="0" borderId="28" xfId="8" applyNumberFormat="1" applyFont="1" applyFill="1" applyBorder="1" applyAlignment="1" applyProtection="1">
      <alignment vertical="center" wrapText="1"/>
      <protection locked="0"/>
    </xf>
    <xf numFmtId="181" fontId="7" fillId="0" borderId="31" xfId="8" applyNumberFormat="1" applyFont="1" applyFill="1" applyBorder="1" applyAlignment="1" applyProtection="1">
      <alignment horizontal="left" vertical="center"/>
      <protection locked="0"/>
    </xf>
    <xf numFmtId="181" fontId="7" fillId="0" borderId="18" xfId="8" applyNumberFormat="1" applyFont="1" applyFill="1" applyBorder="1" applyAlignment="1" applyProtection="1">
      <alignment horizontal="left" vertical="center"/>
      <protection locked="0"/>
    </xf>
    <xf numFmtId="181" fontId="7" fillId="0" borderId="28"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182" fontId="7" fillId="0" borderId="31" xfId="8" applyNumberFormat="1" applyFont="1" applyFill="1" applyBorder="1" applyAlignment="1" applyProtection="1">
      <alignment horizontal="center" vertical="center"/>
      <protection locked="0"/>
    </xf>
    <xf numFmtId="182" fontId="7" fillId="0" borderId="18" xfId="8" applyNumberFormat="1" applyFont="1" applyFill="1" applyBorder="1" applyAlignment="1" applyProtection="1">
      <alignment horizontal="center" vertical="center"/>
      <protection locked="0"/>
    </xf>
    <xf numFmtId="182" fontId="7" fillId="0" borderId="28" xfId="8" applyNumberFormat="1" applyFont="1" applyFill="1" applyBorder="1" applyAlignment="1" applyProtection="1">
      <alignment horizontal="center" vertical="center"/>
      <protection locked="0"/>
    </xf>
    <xf numFmtId="0" fontId="7" fillId="2" borderId="31"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46" xfId="8" applyFont="1" applyFill="1" applyBorder="1" applyAlignment="1" applyProtection="1">
      <alignment vertical="center"/>
    </xf>
    <xf numFmtId="0" fontId="7" fillId="0" borderId="21" xfId="8" applyFont="1" applyFill="1" applyBorder="1" applyAlignment="1" applyProtection="1">
      <alignment vertical="center"/>
    </xf>
    <xf numFmtId="0" fontId="7" fillId="0" borderId="47" xfId="8" applyFont="1" applyFill="1" applyBorder="1" applyAlignment="1" applyProtection="1">
      <alignment vertical="center"/>
    </xf>
    <xf numFmtId="9" fontId="7" fillId="0" borderId="46" xfId="8" applyNumberFormat="1" applyFont="1" applyFill="1" applyBorder="1" applyAlignment="1" applyProtection="1">
      <alignment horizontal="center" vertical="center"/>
      <protection locked="0"/>
    </xf>
    <xf numFmtId="9" fontId="7" fillId="0" borderId="21" xfId="8" applyNumberFormat="1" applyFont="1" applyFill="1" applyBorder="1" applyAlignment="1" applyProtection="1">
      <alignment horizontal="center" vertical="center"/>
      <protection locked="0"/>
    </xf>
    <xf numFmtId="9" fontId="7" fillId="0" borderId="47" xfId="8" applyNumberFormat="1" applyFont="1" applyFill="1" applyBorder="1" applyAlignment="1" applyProtection="1">
      <alignment horizontal="center" vertical="center"/>
      <protection locked="0"/>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0" fontId="7" fillId="3" borderId="9" xfId="8" applyFont="1" applyFill="1" applyBorder="1" applyAlignment="1" applyProtection="1">
      <alignment horizontal="center" vertical="center" textRotation="255" wrapText="1"/>
    </xf>
    <xf numFmtId="0" fontId="7" fillId="3" borderId="35" xfId="8" applyFont="1" applyFill="1" applyBorder="1" applyAlignment="1" applyProtection="1">
      <alignment horizontal="center" vertical="center" textRotation="255" wrapText="1"/>
    </xf>
    <xf numFmtId="0" fontId="7" fillId="3" borderId="41"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4" xfId="8" applyFont="1" applyBorder="1" applyAlignment="1" applyProtection="1">
      <alignment horizontal="center" vertical="center"/>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8" xfId="8" applyFont="1" applyBorder="1" applyAlignment="1" applyProtection="1">
      <alignment horizontal="center" vertical="center" wrapText="1"/>
    </xf>
    <xf numFmtId="0" fontId="7" fillId="2" borderId="18" xfId="8" applyFont="1" applyFill="1" applyBorder="1" applyAlignment="1" applyProtection="1">
      <alignment horizontal="center" vertical="center"/>
      <protection locked="0"/>
    </xf>
    <xf numFmtId="0" fontId="7" fillId="0" borderId="31" xfId="8" applyFont="1" applyFill="1" applyBorder="1" applyAlignment="1" applyProtection="1">
      <alignment horizontal="left" vertical="center" wrapText="1"/>
      <protection locked="0"/>
    </xf>
    <xf numFmtId="0" fontId="7" fillId="0" borderId="18" xfId="8" applyFont="1" applyFill="1" applyBorder="1" applyAlignment="1" applyProtection="1">
      <alignment horizontal="left" vertical="center" wrapText="1"/>
      <protection locked="0"/>
    </xf>
    <xf numFmtId="0" fontId="7" fillId="0" borderId="28" xfId="8" applyFont="1" applyFill="1" applyBorder="1" applyAlignment="1" applyProtection="1">
      <alignment horizontal="left" vertical="center" wrapText="1"/>
      <protection locked="0"/>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4" xfId="8" applyFont="1" applyFill="1" applyBorder="1" applyAlignment="1" applyProtection="1">
      <alignment vertical="center"/>
    </xf>
    <xf numFmtId="0" fontId="7" fillId="0" borderId="20" xfId="8" applyFont="1" applyBorder="1" applyAlignment="1" applyProtection="1">
      <alignment horizontal="center" vertical="center" wrapText="1"/>
    </xf>
    <xf numFmtId="0" fontId="7" fillId="0" borderId="0" xfId="8" applyFont="1" applyBorder="1" applyAlignment="1" applyProtection="1">
      <alignment horizontal="center" vertical="center" wrapText="1"/>
    </xf>
    <xf numFmtId="0" fontId="7" fillId="0" borderId="45" xfId="8" applyFont="1" applyBorder="1" applyAlignment="1" applyProtection="1">
      <alignment horizontal="center" vertical="center" wrapText="1"/>
    </xf>
    <xf numFmtId="179" fontId="7" fillId="0" borderId="31" xfId="8" applyNumberFormat="1" applyFont="1" applyBorder="1" applyAlignment="1" applyProtection="1">
      <alignment horizontal="left" vertical="center" wrapText="1"/>
      <protection locked="0"/>
    </xf>
    <xf numFmtId="179" fontId="7" fillId="0" borderId="18" xfId="8" applyNumberFormat="1" applyFont="1" applyBorder="1" applyAlignment="1" applyProtection="1">
      <alignment horizontal="left" vertical="center" wrapText="1"/>
      <protection locked="0"/>
    </xf>
    <xf numFmtId="179" fontId="7" fillId="0" borderId="28" xfId="8" applyNumberFormat="1" applyFont="1" applyBorder="1" applyAlignment="1" applyProtection="1">
      <alignment horizontal="left" vertical="center" wrapText="1"/>
      <protection locked="0"/>
    </xf>
    <xf numFmtId="0" fontId="16"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11" applyFont="1" applyFill="1" applyBorder="1" applyAlignment="1" applyProtection="1">
      <alignment horizontal="center" vertical="center" wrapText="1" shrinkToFit="1"/>
      <protection locked="0"/>
    </xf>
    <xf numFmtId="0" fontId="7" fillId="2" borderId="28" xfId="11"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3" fillId="0" borderId="0" xfId="6" applyFont="1" applyProtection="1"/>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24" xfId="8" applyNumberFormat="1" applyFont="1" applyFill="1" applyBorder="1" applyAlignment="1" applyProtection="1">
      <alignment horizontal="right" vertical="center" shrinkToFit="1"/>
    </xf>
    <xf numFmtId="49" fontId="7" fillId="0" borderId="0" xfId="8" applyNumberFormat="1" applyFont="1" applyFill="1" applyBorder="1" applyAlignment="1" applyProtection="1">
      <alignment horizontal="right" vertical="center" shrinkToFit="1"/>
    </xf>
    <xf numFmtId="49" fontId="7" fillId="0" borderId="14" xfId="8" applyNumberFormat="1" applyFont="1" applyFill="1" applyBorder="1" applyAlignment="1" applyProtection="1">
      <alignment horizontal="right" vertical="center" shrinkToFit="1"/>
    </xf>
    <xf numFmtId="0" fontId="7" fillId="3" borderId="10" xfId="8" applyFont="1" applyFill="1" applyBorder="1" applyAlignment="1" applyProtection="1">
      <alignment horizontal="lef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8" applyFont="1" applyFill="1" applyBorder="1" applyAlignment="1" applyProtection="1">
      <alignment vertical="center" shrinkToFit="1"/>
    </xf>
    <xf numFmtId="0" fontId="7" fillId="0" borderId="33" xfId="8" applyFont="1" applyFill="1" applyBorder="1" applyAlignment="1" applyProtection="1">
      <alignment vertical="center" shrinkToFit="1"/>
    </xf>
    <xf numFmtId="0" fontId="7" fillId="0" borderId="25" xfId="8" applyFont="1" applyFill="1" applyBorder="1" applyAlignment="1" applyProtection="1">
      <alignment vertical="center" shrinkToFit="1"/>
    </xf>
    <xf numFmtId="0" fontId="7" fillId="0" borderId="24" xfId="8" applyFont="1" applyBorder="1" applyAlignment="1" applyProtection="1">
      <alignment horizontal="right" vertical="center"/>
    </xf>
    <xf numFmtId="0" fontId="7" fillId="0" borderId="45" xfId="8" applyFont="1" applyBorder="1" applyAlignment="1" applyProtection="1">
      <alignment horizontal="right" vertical="center"/>
    </xf>
    <xf numFmtId="49" fontId="7" fillId="5" borderId="46" xfId="8" applyNumberFormat="1" applyFont="1" applyFill="1" applyBorder="1" applyAlignment="1" applyProtection="1">
      <alignment horizontal="center" vertical="center" shrinkToFit="1"/>
      <protection locked="0"/>
    </xf>
    <xf numFmtId="49" fontId="7" fillId="5" borderId="47" xfId="8" applyNumberFormat="1" applyFont="1" applyFill="1" applyBorder="1" applyAlignment="1" applyProtection="1">
      <alignment horizontal="center" vertical="center" shrinkToFit="1"/>
      <protection locked="0"/>
    </xf>
    <xf numFmtId="49" fontId="7" fillId="5" borderId="34" xfId="8" applyNumberFormat="1" applyFont="1" applyFill="1" applyBorder="1" applyAlignment="1" applyProtection="1">
      <alignment horizontal="center" vertical="center" shrinkToFit="1"/>
      <protection locked="0"/>
    </xf>
    <xf numFmtId="49" fontId="7" fillId="5" borderId="65" xfId="8" applyNumberFormat="1"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8" applyFont="1" applyFill="1" applyBorder="1" applyAlignment="1" applyProtection="1">
      <alignment horizontal="center" vertical="center"/>
    </xf>
    <xf numFmtId="0" fontId="7" fillId="3" borderId="71" xfId="8"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3" borderId="9" xfId="8" applyNumberFormat="1" applyFont="1" applyFill="1" applyBorder="1" applyAlignment="1" applyProtection="1">
      <alignment horizontal="center" vertical="center" wrapText="1"/>
    </xf>
    <xf numFmtId="49" fontId="7" fillId="3" borderId="35" xfId="8" applyNumberFormat="1" applyFont="1" applyFill="1" applyBorder="1" applyAlignment="1" applyProtection="1">
      <alignment horizontal="center" vertical="center" wrapText="1"/>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Fill="1" applyBorder="1" applyAlignment="1" applyProtection="1">
      <alignment horizontal="left" vertical="center" wrapText="1" shrinkToFit="1"/>
    </xf>
    <xf numFmtId="0" fontId="7" fillId="0" borderId="18" xfId="8" applyFont="1" applyFill="1" applyBorder="1" applyAlignment="1" applyProtection="1">
      <alignment horizontal="left" vertical="center" wrapText="1" shrinkToFit="1"/>
    </xf>
    <xf numFmtId="0" fontId="7" fillId="0" borderId="48" xfId="8" applyFont="1" applyFill="1" applyBorder="1" applyAlignment="1" applyProtection="1">
      <alignment horizontal="left" vertical="center" wrapText="1" shrinkToFit="1"/>
    </xf>
    <xf numFmtId="49" fontId="7" fillId="0" borderId="31" xfId="8" applyNumberFormat="1" applyFont="1" applyFill="1" applyBorder="1" applyAlignment="1" applyProtection="1">
      <alignment horizontal="center" vertical="center" shrinkToFit="1"/>
      <protection locked="0"/>
    </xf>
    <xf numFmtId="49" fontId="7" fillId="0" borderId="18" xfId="8" applyNumberFormat="1" applyFont="1" applyFill="1" applyBorder="1" applyAlignment="1" applyProtection="1">
      <alignment horizontal="center" vertical="center" shrinkToFit="1"/>
      <protection locked="0"/>
    </xf>
    <xf numFmtId="49" fontId="7" fillId="0" borderId="28" xfId="8" applyNumberFormat="1" applyFont="1" applyFill="1" applyBorder="1" applyAlignment="1" applyProtection="1">
      <alignment horizontal="center" vertical="center" shrinkToFit="1"/>
      <protection locked="0"/>
    </xf>
    <xf numFmtId="49" fontId="7" fillId="5" borderId="31" xfId="8" applyNumberFormat="1" applyFont="1" applyFill="1" applyBorder="1" applyAlignment="1" applyProtection="1">
      <alignment horizontal="center" vertical="center" shrinkToFit="1"/>
      <protection locked="0"/>
    </xf>
    <xf numFmtId="49" fontId="7" fillId="5" borderId="18" xfId="8" applyNumberFormat="1" applyFont="1" applyFill="1" applyBorder="1" applyAlignment="1" applyProtection="1">
      <alignment horizontal="center" vertical="center" shrinkToFit="1"/>
      <protection locked="0"/>
    </xf>
    <xf numFmtId="49" fontId="7" fillId="5" borderId="28" xfId="8" applyNumberFormat="1" applyFont="1" applyFill="1" applyBorder="1" applyAlignment="1" applyProtection="1">
      <alignment horizontal="center" vertical="center" shrinkToFit="1"/>
      <protection locked="0"/>
    </xf>
    <xf numFmtId="49" fontId="7" fillId="3" borderId="41" xfId="8"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right" vertical="center" shrinkToFit="1"/>
    </xf>
    <xf numFmtId="49" fontId="7" fillId="0" borderId="18" xfId="8" applyNumberFormat="1" applyFont="1" applyFill="1" applyBorder="1" applyAlignment="1" applyProtection="1">
      <alignment horizontal="right" vertical="center" shrinkToFit="1"/>
    </xf>
    <xf numFmtId="49" fontId="7" fillId="0" borderId="49" xfId="8" applyNumberFormat="1" applyFont="1" applyFill="1" applyBorder="1" applyAlignment="1" applyProtection="1">
      <alignment horizontal="center" vertical="center" wrapText="1"/>
    </xf>
    <xf numFmtId="49" fontId="7" fillId="0" borderId="28" xfId="8"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0" borderId="37" xfId="8" applyNumberFormat="1" applyFont="1" applyFill="1" applyBorder="1" applyAlignment="1" applyProtection="1">
      <alignment horizontal="right" vertical="center" shrinkToFit="1"/>
    </xf>
    <xf numFmtId="0" fontId="7" fillId="3" borderId="78" xfId="8" applyFont="1" applyFill="1" applyBorder="1" applyAlignment="1" applyProtection="1">
      <alignment horizontal="left" vertical="center" wrapText="1"/>
    </xf>
    <xf numFmtId="0" fontId="7" fillId="3" borderId="79" xfId="8" applyFont="1" applyFill="1" applyBorder="1" applyAlignment="1" applyProtection="1">
      <alignment horizontal="left" vertical="center" wrapText="1"/>
    </xf>
    <xf numFmtId="0" fontId="7" fillId="3" borderId="80" xfId="8" applyFont="1" applyFill="1" applyBorder="1" applyAlignment="1" applyProtection="1">
      <alignment horizontal="left" vertical="center"/>
    </xf>
    <xf numFmtId="0" fontId="7" fillId="3" borderId="86" xfId="8" applyFont="1" applyFill="1" applyBorder="1" applyAlignment="1" applyProtection="1">
      <alignment horizontal="left" vertical="center" wrapText="1"/>
    </xf>
    <xf numFmtId="0" fontId="7" fillId="3" borderId="87" xfId="8" applyFont="1" applyFill="1" applyBorder="1" applyAlignment="1" applyProtection="1">
      <alignment horizontal="left" vertical="center" wrapText="1"/>
    </xf>
    <xf numFmtId="0" fontId="7" fillId="3" borderId="88" xfId="8" applyFont="1" applyFill="1" applyBorder="1" applyAlignment="1" applyProtection="1">
      <alignment horizontal="left" vertical="center"/>
    </xf>
    <xf numFmtId="0" fontId="7" fillId="3" borderId="86" xfId="8" applyFont="1" applyFill="1" applyBorder="1" applyAlignment="1" applyProtection="1">
      <alignment horizontal="left" vertical="center"/>
    </xf>
    <xf numFmtId="0" fontId="7" fillId="3" borderId="87" xfId="8"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8" applyFont="1" applyBorder="1" applyAlignment="1" applyProtection="1">
      <alignment horizontal="center" vertical="center" wrapText="1"/>
    </xf>
    <xf numFmtId="0" fontId="7" fillId="0" borderId="82" xfId="8" applyFont="1" applyBorder="1" applyAlignment="1" applyProtection="1">
      <alignment horizontal="center" vertical="center" wrapText="1"/>
    </xf>
    <xf numFmtId="0" fontId="7" fillId="2" borderId="83" xfId="8" applyFont="1" applyFill="1" applyBorder="1" applyAlignment="1" applyProtection="1">
      <alignment horizontal="center" vertical="center" shrinkToFit="1"/>
    </xf>
    <xf numFmtId="0" fontId="7" fillId="2" borderId="84" xfId="8" applyFont="1" applyFill="1" applyBorder="1" applyAlignment="1" applyProtection="1">
      <alignment horizontal="center" vertical="center" shrinkToFit="1"/>
    </xf>
    <xf numFmtId="0" fontId="7" fillId="2" borderId="85" xfId="8" applyFont="1" applyFill="1" applyBorder="1" applyAlignment="1" applyProtection="1">
      <alignment horizontal="center" vertical="center" shrinkToFit="1"/>
    </xf>
    <xf numFmtId="0" fontId="7" fillId="0" borderId="81" xfId="8" applyFont="1" applyFill="1" applyBorder="1" applyAlignment="1" applyProtection="1">
      <alignment horizontal="right" vertical="center"/>
    </xf>
    <xf numFmtId="0" fontId="7" fillId="0" borderId="82" xfId="8" applyFont="1" applyFill="1" applyBorder="1" applyAlignment="1" applyProtection="1">
      <alignment horizontal="right" vertical="center"/>
    </xf>
    <xf numFmtId="49" fontId="7" fillId="0" borderId="83" xfId="8"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8" applyFont="1" applyFill="1" applyBorder="1" applyAlignment="1" applyProtection="1">
      <alignment horizontal="center" vertical="center"/>
    </xf>
    <xf numFmtId="0" fontId="7" fillId="0" borderId="82" xfId="8" applyFont="1" applyFill="1" applyBorder="1" applyAlignment="1" applyProtection="1">
      <alignment horizontal="center" vertical="center"/>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8" applyNumberFormat="1" applyFont="1" applyFill="1" applyBorder="1" applyAlignment="1" applyProtection="1">
      <alignment horizontal="center" vertical="center" shrinkToFit="1"/>
    </xf>
    <xf numFmtId="49" fontId="7" fillId="5" borderId="84" xfId="8" applyNumberFormat="1" applyFont="1" applyFill="1" applyBorder="1" applyAlignment="1" applyProtection="1">
      <alignment horizontal="center" vertical="center" shrinkToFit="1"/>
    </xf>
    <xf numFmtId="49" fontId="7" fillId="5" borderId="85" xfId="8" applyNumberFormat="1" applyFont="1" applyFill="1" applyBorder="1" applyAlignment="1" applyProtection="1">
      <alignment horizontal="center" vertical="center" shrinkToFit="1"/>
    </xf>
    <xf numFmtId="49" fontId="7" fillId="0" borderId="83" xfId="8" applyNumberFormat="1" applyFont="1" applyFill="1" applyBorder="1" applyAlignment="1" applyProtection="1">
      <alignment horizontal="center" vertical="center" shrinkToFit="1"/>
    </xf>
    <xf numFmtId="49" fontId="7" fillId="0" borderId="84" xfId="8" applyNumberFormat="1" applyFont="1" applyFill="1" applyBorder="1" applyAlignment="1" applyProtection="1">
      <alignment horizontal="center" vertical="center" shrinkToFit="1"/>
    </xf>
    <xf numFmtId="49" fontId="7" fillId="0" borderId="85" xfId="8"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8" applyFont="1" applyFill="1" applyBorder="1" applyAlignment="1" applyProtection="1">
      <alignment horizontal="right" vertical="center"/>
    </xf>
    <xf numFmtId="0" fontId="7" fillId="0" borderId="92" xfId="8" applyFont="1" applyFill="1" applyBorder="1" applyAlignment="1" applyProtection="1">
      <alignment horizontal="right" vertical="center"/>
    </xf>
    <xf numFmtId="49" fontId="7" fillId="0" borderId="84" xfId="8" applyNumberFormat="1" applyFont="1" applyFill="1" applyBorder="1" applyAlignment="1" applyProtection="1">
      <alignment horizontal="left" vertical="center" shrinkToFit="1"/>
    </xf>
    <xf numFmtId="49" fontId="7" fillId="0" borderId="85" xfId="8" applyNumberFormat="1" applyFont="1" applyFill="1" applyBorder="1" applyAlignment="1" applyProtection="1">
      <alignment horizontal="left" vertical="center" shrinkToFit="1"/>
    </xf>
    <xf numFmtId="0" fontId="7" fillId="0" borderId="93" xfId="8" applyFont="1" applyFill="1" applyBorder="1" applyAlignment="1" applyProtection="1">
      <alignment horizontal="right" vertical="center"/>
    </xf>
    <xf numFmtId="0" fontId="7" fillId="0" borderId="94" xfId="8" applyFont="1" applyFill="1" applyBorder="1" applyAlignment="1" applyProtection="1">
      <alignment horizontal="right" vertical="center"/>
    </xf>
    <xf numFmtId="0" fontId="7" fillId="0" borderId="89" xfId="8" applyFont="1" applyFill="1" applyBorder="1" applyAlignment="1" applyProtection="1">
      <alignment horizontal="right" vertical="center"/>
    </xf>
    <xf numFmtId="0" fontId="7" fillId="0" borderId="95" xfId="8" applyFont="1" applyFill="1" applyBorder="1" applyAlignment="1" applyProtection="1">
      <alignment horizontal="right" vertical="center"/>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0" borderId="1" xfId="8" applyFont="1" applyFill="1" applyBorder="1" applyAlignment="1" applyProtection="1">
      <alignment horizontal="right" vertical="center"/>
    </xf>
    <xf numFmtId="0" fontId="7" fillId="0" borderId="42" xfId="8" applyFont="1" applyFill="1" applyBorder="1" applyAlignment="1" applyProtection="1">
      <alignment horizontal="right" vertical="center"/>
    </xf>
    <xf numFmtId="49" fontId="7" fillId="5" borderId="46" xfId="8" applyNumberFormat="1" applyFont="1" applyFill="1" applyBorder="1" applyAlignment="1" applyProtection="1">
      <alignment horizontal="center" vertical="center" wrapText="1" shrinkToFi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78" xfId="8" applyFont="1" applyFill="1" applyBorder="1" applyAlignment="1" applyProtection="1">
      <alignment horizontal="right" vertical="center"/>
    </xf>
    <xf numFmtId="0" fontId="7" fillId="0" borderId="79" xfId="8" applyFont="1" applyFill="1" applyBorder="1" applyAlignment="1" applyProtection="1">
      <alignment horizontal="right" vertical="center"/>
    </xf>
    <xf numFmtId="49" fontId="7" fillId="0" borderId="98" xfId="8" applyNumberFormat="1" applyFont="1" applyFill="1" applyBorder="1" applyAlignment="1" applyProtection="1">
      <alignment horizontal="center" vertical="center" wrapText="1" shrinkToFit="1"/>
    </xf>
    <xf numFmtId="49" fontId="7" fillId="0" borderId="85" xfId="8" applyNumberFormat="1" applyFont="1" applyFill="1" applyBorder="1" applyAlignment="1" applyProtection="1">
      <alignment horizontal="center" vertical="center" wrapText="1" shrinkToFit="1"/>
    </xf>
    <xf numFmtId="49" fontId="7" fillId="0" borderId="83" xfId="8"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4" xfId="8"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14" xfId="8" applyFont="1" applyFill="1" applyBorder="1" applyAlignment="1" applyProtection="1">
      <alignment horizontal="left" vertical="center" wrapText="1"/>
    </xf>
    <xf numFmtId="0" fontId="7" fillId="0" borderId="38" xfId="8" applyFont="1" applyBorder="1" applyAlignment="1" applyProtection="1">
      <alignment horizontal="center" vertical="center"/>
    </xf>
    <xf numFmtId="0" fontId="7" fillId="0" borderId="32" xfId="8" applyFont="1" applyBorder="1" applyAlignment="1" applyProtection="1">
      <alignment horizontal="right" vertical="center"/>
    </xf>
    <xf numFmtId="0" fontId="7" fillId="0" borderId="33" xfId="8" applyFont="1" applyBorder="1" applyAlignment="1" applyProtection="1">
      <alignment horizontal="right" vertical="center"/>
    </xf>
    <xf numFmtId="0" fontId="7" fillId="0" borderId="43" xfId="8" applyFont="1" applyBorder="1" applyAlignment="1" applyProtection="1">
      <alignment horizontal="right" vertical="center"/>
    </xf>
    <xf numFmtId="14" fontId="7" fillId="0" borderId="31" xfId="8" applyNumberFormat="1" applyFont="1" applyBorder="1" applyAlignment="1" applyProtection="1">
      <alignment horizontal="center" vertical="center"/>
      <protection locked="0"/>
    </xf>
    <xf numFmtId="14" fontId="7" fillId="0" borderId="18" xfId="8" applyNumberFormat="1" applyFont="1" applyBorder="1" applyAlignment="1" applyProtection="1">
      <alignment horizontal="center" vertical="center"/>
      <protection locked="0"/>
    </xf>
    <xf numFmtId="14" fontId="7" fillId="0" borderId="28" xfId="8" applyNumberFormat="1" applyFont="1" applyBorder="1" applyAlignment="1" applyProtection="1">
      <alignment horizontal="center" vertical="center"/>
      <protection locked="0"/>
    </xf>
    <xf numFmtId="0" fontId="7" fillId="0" borderId="24" xfId="8" applyFont="1" applyBorder="1" applyAlignment="1" applyProtection="1">
      <alignment horizontal="right" vertical="center" wrapText="1"/>
    </xf>
    <xf numFmtId="0" fontId="7" fillId="0" borderId="0" xfId="8" applyFont="1" applyBorder="1" applyAlignment="1" applyProtection="1">
      <alignment horizontal="right" vertical="center" wrapText="1"/>
    </xf>
    <xf numFmtId="0" fontId="7" fillId="0" borderId="45" xfId="8" applyFont="1" applyBorder="1" applyAlignment="1" applyProtection="1">
      <alignment horizontal="righ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Font="1" applyBorder="1" applyAlignment="1" applyProtection="1">
      <alignment horizontal="center" vertical="center" wrapText="1"/>
    </xf>
    <xf numFmtId="0" fontId="7" fillId="0" borderId="42" xfId="8"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8" applyFont="1" applyBorder="1" applyAlignment="1" applyProtection="1">
      <alignment horizontal="right" vertical="center" wrapText="1"/>
    </xf>
    <xf numFmtId="0" fontId="7" fillId="0" borderId="44" xfId="8" applyFont="1" applyBorder="1" applyAlignment="1" applyProtection="1">
      <alignment horizontal="right" vertical="center" wrapText="1"/>
    </xf>
    <xf numFmtId="0" fontId="7" fillId="0" borderId="31" xfId="8"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8"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Fill="1" applyBorder="1" applyAlignment="1" applyProtection="1">
      <alignment horizontal="left" vertical="center" wrapText="1" shrinkToFit="1"/>
    </xf>
    <xf numFmtId="0" fontId="7" fillId="0" borderId="54" xfId="8" applyFont="1" applyFill="1" applyBorder="1" applyAlignment="1" applyProtection="1">
      <alignment horizontal="left" vertical="center" wrapText="1" shrinkToFit="1"/>
    </xf>
    <xf numFmtId="0" fontId="7" fillId="0" borderId="55" xfId="8" applyFont="1" applyFill="1" applyBorder="1" applyAlignment="1" applyProtection="1">
      <alignment horizontal="left" vertical="center" wrapText="1" shrinkToFit="1"/>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10" xfId="8" applyFont="1" applyFill="1" applyBorder="1" applyAlignment="1" applyProtection="1">
      <alignment horizontal="center" vertical="center"/>
    </xf>
    <xf numFmtId="0" fontId="7" fillId="0" borderId="9" xfId="8" applyFont="1" applyFill="1" applyBorder="1" applyAlignment="1" applyProtection="1">
      <alignment horizontal="center" vertical="center"/>
    </xf>
    <xf numFmtId="0" fontId="7" fillId="0" borderId="1" xfId="8" applyFont="1" applyFill="1" applyBorder="1" applyAlignment="1" applyProtection="1">
      <alignment horizontal="center" vertical="center"/>
    </xf>
    <xf numFmtId="0" fontId="7" fillId="0" borderId="2" xfId="8" applyFont="1" applyFill="1" applyBorder="1" applyAlignment="1" applyProtection="1">
      <alignment horizontal="right" vertical="center"/>
    </xf>
    <xf numFmtId="0" fontId="7" fillId="0" borderId="38" xfId="8" applyFont="1" applyFill="1" applyBorder="1" applyAlignment="1" applyProtection="1">
      <alignment horizontal="right" vertical="center"/>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9" xr:uid="{00000000-0005-0000-0000-000005000000}"/>
    <cellStyle name="標準_【参考】簡易Ⅰ　一般土木・設備工事用（簡1，共1・2・3）_様式-共3　配置予定技術者の施工実績等の状況（CPD）(H23.12改正） 2" xfId="6" xr:uid="{00000000-0005-0000-0000-000007000000}"/>
    <cellStyle name="標準_【参考】簡易Ⅰ　一般土木・設備工事用（簡1，共1・2・3）_様式-共5　企業の東日本大震災対応(H24.5改正） 2" xfId="5" xr:uid="{00000000-0005-0000-0000-000008000000}"/>
    <cellStyle name="標準_●作業中　【評価調書】　土木工事（簡Ⅰ）" xfId="2" xr:uid="{00000000-0005-0000-0000-000009000000}"/>
    <cellStyle name="標準_Book2" xfId="3" xr:uid="{00000000-0005-0000-0000-00000A000000}"/>
    <cellStyle name="標準_Book2 2 2" xfId="7" xr:uid="{00000000-0005-0000-0000-00000B000000}"/>
    <cellStyle name="標準_Book2 3" xfId="10" xr:uid="{480356A6-093E-41B3-96B7-40B335B4FD2F}"/>
    <cellStyle name="標準_Book2_様式-共3　配置予定技術者の施工実績等の状況（CPD）(H23.12改正） 2" xfId="11" xr:uid="{99FADA01-F28D-4E8B-9986-2F9D43160382}"/>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429</v>
      </c>
      <c r="L1" s="17"/>
      <c r="M1" s="17"/>
      <c r="N1" s="17"/>
    </row>
    <row r="2" spans="1:30" s="16" customFormat="1" ht="12.75" thickBot="1">
      <c r="G2" s="108" t="s">
        <v>0</v>
      </c>
      <c r="H2" s="292">
        <v>22090902</v>
      </c>
      <c r="I2" s="293"/>
      <c r="J2" s="293"/>
      <c r="K2" s="293"/>
      <c r="L2" s="293"/>
      <c r="M2" s="294"/>
      <c r="N2" s="42"/>
    </row>
    <row r="3" spans="1:30" s="2" customFormat="1" ht="15.75" customHeight="1">
      <c r="A3" s="295" t="s">
        <v>233</v>
      </c>
      <c r="B3" s="295"/>
      <c r="C3" s="295"/>
      <c r="D3" s="295"/>
      <c r="E3" s="295"/>
      <c r="F3" s="295"/>
      <c r="G3" s="295"/>
      <c r="H3" s="295"/>
      <c r="I3" s="295"/>
      <c r="J3" s="295"/>
      <c r="K3" s="295"/>
      <c r="L3" s="295"/>
      <c r="M3" s="295"/>
      <c r="N3" s="295"/>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6" t="s">
        <v>254</v>
      </c>
      <c r="D5" s="297"/>
      <c r="E5" s="298"/>
      <c r="F5" s="299" t="s">
        <v>227</v>
      </c>
      <c r="G5" s="300"/>
      <c r="H5" s="300"/>
      <c r="I5" s="300"/>
      <c r="J5" s="300"/>
      <c r="K5" s="300"/>
      <c r="L5" s="300"/>
      <c r="M5" s="300"/>
      <c r="N5" s="301"/>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02" t="s">
        <v>452</v>
      </c>
      <c r="C7" s="303"/>
      <c r="D7" s="303"/>
      <c r="E7" s="303"/>
      <c r="F7" s="303"/>
      <c r="G7" s="303"/>
      <c r="H7" s="303"/>
      <c r="I7" s="303"/>
      <c r="J7" s="303"/>
      <c r="K7" s="303"/>
      <c r="L7" s="303"/>
      <c r="M7" s="303"/>
      <c r="N7" s="304"/>
    </row>
    <row r="8" spans="1:30" s="16" customFormat="1" ht="12.75" customHeight="1" thickBot="1">
      <c r="A8" s="44" t="s">
        <v>2</v>
      </c>
      <c r="B8" s="44"/>
      <c r="C8" s="110"/>
      <c r="D8" s="45"/>
      <c r="E8" s="45"/>
      <c r="F8" s="45"/>
      <c r="G8" s="110"/>
      <c r="H8" s="110"/>
      <c r="I8" s="110"/>
      <c r="J8" s="110"/>
      <c r="K8" s="110"/>
      <c r="L8" s="46"/>
      <c r="M8" s="46"/>
      <c r="N8" s="46"/>
    </row>
    <row r="9" spans="1:30" ht="34.5" thickBot="1">
      <c r="A9" s="47" t="s">
        <v>3</v>
      </c>
      <c r="B9" s="305" t="s">
        <v>4</v>
      </c>
      <c r="C9" s="306"/>
      <c r="D9" s="48" t="s">
        <v>232</v>
      </c>
      <c r="E9" s="49" t="s">
        <v>5</v>
      </c>
      <c r="F9" s="307" t="s">
        <v>6</v>
      </c>
      <c r="G9" s="308"/>
      <c r="H9" s="309"/>
      <c r="I9" s="50" t="s">
        <v>7</v>
      </c>
      <c r="J9" s="48" t="s">
        <v>8</v>
      </c>
      <c r="K9" s="48" t="s">
        <v>9</v>
      </c>
      <c r="L9" s="310" t="s">
        <v>10</v>
      </c>
      <c r="M9" s="311"/>
      <c r="N9" s="48" t="s">
        <v>11</v>
      </c>
      <c r="O9" s="18"/>
      <c r="P9" s="19"/>
      <c r="Q9" s="43"/>
      <c r="R9" s="19"/>
      <c r="S9" s="20"/>
      <c r="T9" s="20"/>
      <c r="U9" s="21"/>
      <c r="V9" s="21"/>
      <c r="W9" s="21"/>
      <c r="X9" s="21"/>
      <c r="Y9" s="21"/>
      <c r="Z9" s="21"/>
      <c r="AA9" s="21"/>
      <c r="AB9" s="21"/>
      <c r="AC9" s="21"/>
      <c r="AD9" s="21"/>
    </row>
    <row r="10" spans="1:30" ht="20.25" customHeight="1">
      <c r="A10" s="329" t="s">
        <v>133</v>
      </c>
      <c r="B10" s="332" t="s">
        <v>396</v>
      </c>
      <c r="C10" s="333"/>
      <c r="D10" s="338">
        <v>10</v>
      </c>
      <c r="E10" s="341">
        <v>6</v>
      </c>
      <c r="F10" s="69" t="s">
        <v>219</v>
      </c>
      <c r="G10" s="344"/>
      <c r="H10" s="345"/>
      <c r="I10" s="346">
        <f>IF(F12="",0,ROUND(MAX(MIN(6,((ROUND(F12-69,1))/15*6)),0),3))</f>
        <v>0</v>
      </c>
      <c r="J10" s="312">
        <v>1</v>
      </c>
      <c r="K10" s="315">
        <f>IF(I10="","",I10*J10)</f>
        <v>0</v>
      </c>
      <c r="L10" s="318" t="str">
        <f>IF(G10="","",$D$10*K10/$E$18)</f>
        <v/>
      </c>
      <c r="M10" s="319"/>
      <c r="N10" s="366">
        <f>ROUND(SUM(L10:L17),2)</f>
        <v>0</v>
      </c>
      <c r="O10" s="23"/>
      <c r="P10" s="111"/>
      <c r="Q10" s="24"/>
      <c r="R10" s="25"/>
      <c r="S10" s="26"/>
      <c r="T10" s="26"/>
      <c r="U10" s="21"/>
      <c r="V10" s="21"/>
      <c r="W10" s="21"/>
      <c r="X10" s="21"/>
      <c r="Y10" s="21"/>
      <c r="Z10" s="21"/>
      <c r="AA10" s="21"/>
      <c r="AB10" s="21"/>
      <c r="AC10" s="21"/>
      <c r="AD10" s="21"/>
    </row>
    <row r="11" spans="1:30" ht="20.25" customHeight="1">
      <c r="A11" s="330"/>
      <c r="B11" s="334"/>
      <c r="C11" s="335"/>
      <c r="D11" s="339"/>
      <c r="E11" s="342"/>
      <c r="F11" s="70" t="s">
        <v>220</v>
      </c>
      <c r="G11" s="324"/>
      <c r="H11" s="325"/>
      <c r="I11" s="347"/>
      <c r="J11" s="313"/>
      <c r="K11" s="316"/>
      <c r="L11" s="320"/>
      <c r="M11" s="321"/>
      <c r="N11" s="367"/>
      <c r="O11" s="23"/>
      <c r="P11" s="111"/>
      <c r="Q11" s="24"/>
      <c r="R11" s="25"/>
      <c r="S11" s="26"/>
      <c r="T11" s="26"/>
      <c r="U11" s="21"/>
      <c r="V11" s="21"/>
      <c r="W11" s="21"/>
      <c r="X11" s="21"/>
      <c r="Y11" s="21"/>
      <c r="Z11" s="21"/>
      <c r="AA11" s="21"/>
      <c r="AB11" s="21"/>
      <c r="AC11" s="21"/>
      <c r="AD11" s="21"/>
    </row>
    <row r="12" spans="1:30" s="22" customFormat="1" ht="16.5" customHeight="1">
      <c r="A12" s="330"/>
      <c r="B12" s="336"/>
      <c r="C12" s="337"/>
      <c r="D12" s="339"/>
      <c r="E12" s="343"/>
      <c r="F12" s="326" t="str">
        <f>IF(OR(G10=0,G10="",G11=""),"",ROUND(AVERAGE(G10:H11),1))</f>
        <v/>
      </c>
      <c r="G12" s="327"/>
      <c r="H12" s="328"/>
      <c r="I12" s="348"/>
      <c r="J12" s="314"/>
      <c r="K12" s="317"/>
      <c r="L12" s="322"/>
      <c r="M12" s="323"/>
      <c r="N12" s="367"/>
      <c r="O12" s="23"/>
      <c r="P12" s="39"/>
      <c r="Q12" s="24"/>
      <c r="R12" s="25"/>
      <c r="S12" s="26"/>
      <c r="T12" s="26"/>
      <c r="U12" s="21"/>
      <c r="V12" s="21"/>
      <c r="W12" s="21"/>
      <c r="X12" s="21"/>
      <c r="Y12" s="21"/>
      <c r="Z12" s="21"/>
      <c r="AA12" s="21"/>
      <c r="AB12" s="21"/>
      <c r="AC12" s="21"/>
      <c r="AD12" s="21"/>
    </row>
    <row r="13" spans="1:30" s="22" customFormat="1" ht="21.95" customHeight="1">
      <c r="A13" s="330"/>
      <c r="B13" s="349" t="s">
        <v>93</v>
      </c>
      <c r="C13" s="350"/>
      <c r="D13" s="339"/>
      <c r="E13" s="108">
        <v>1</v>
      </c>
      <c r="F13" s="351"/>
      <c r="G13" s="352"/>
      <c r="H13" s="353"/>
      <c r="I13" s="51">
        <f>IF(F13="実績あり",1,0)</f>
        <v>0</v>
      </c>
      <c r="J13" s="52">
        <v>1</v>
      </c>
      <c r="K13" s="52">
        <f t="shared" ref="K13:K17" si="0">IF(I13="","",I13*J13)</f>
        <v>0</v>
      </c>
      <c r="L13" s="354" t="str">
        <f>IF(F13="","",$D$10*K13/$E$18)</f>
        <v/>
      </c>
      <c r="M13" s="354"/>
      <c r="N13" s="367"/>
      <c r="O13" s="23"/>
      <c r="P13" s="39"/>
      <c r="Q13" s="27" t="s">
        <v>131</v>
      </c>
      <c r="R13" s="27" t="s">
        <v>128</v>
      </c>
      <c r="S13" s="28"/>
      <c r="T13" s="28"/>
      <c r="U13" s="27"/>
      <c r="V13" s="21"/>
      <c r="W13" s="21"/>
      <c r="X13" s="21"/>
      <c r="Y13" s="21"/>
      <c r="Z13" s="21"/>
      <c r="AA13" s="21"/>
      <c r="AB13" s="21"/>
      <c r="AC13" s="21"/>
      <c r="AD13" s="21"/>
    </row>
    <row r="14" spans="1:30" s="22" customFormat="1" ht="39" customHeight="1">
      <c r="A14" s="330"/>
      <c r="B14" s="349" t="s">
        <v>435</v>
      </c>
      <c r="C14" s="350"/>
      <c r="D14" s="339"/>
      <c r="E14" s="108">
        <v>2</v>
      </c>
      <c r="F14" s="351"/>
      <c r="G14" s="352"/>
      <c r="H14" s="353"/>
      <c r="I14" s="51">
        <f>IF(F14="表彰歴又は施工実績あり",1,0)</f>
        <v>0</v>
      </c>
      <c r="J14" s="52">
        <v>2</v>
      </c>
      <c r="K14" s="52">
        <f t="shared" si="0"/>
        <v>0</v>
      </c>
      <c r="L14" s="354" t="str">
        <f>IF(F14="","",$D$10*K14/$E$18)</f>
        <v/>
      </c>
      <c r="M14" s="354"/>
      <c r="N14" s="367"/>
      <c r="O14" s="23"/>
      <c r="P14" s="39"/>
      <c r="Q14" s="195" t="s">
        <v>451</v>
      </c>
      <c r="R14" s="27" t="s">
        <v>128</v>
      </c>
      <c r="S14" s="28"/>
      <c r="T14" s="28"/>
      <c r="U14" s="27"/>
      <c r="V14" s="21"/>
      <c r="W14" s="21"/>
      <c r="X14" s="21"/>
      <c r="Y14" s="21"/>
      <c r="Z14" s="21"/>
      <c r="AA14" s="21"/>
      <c r="AB14" s="21"/>
      <c r="AC14" s="21"/>
      <c r="AD14" s="21"/>
    </row>
    <row r="15" spans="1:30" s="22" customFormat="1" ht="21.95" customHeight="1">
      <c r="A15" s="330"/>
      <c r="B15" s="349" t="s">
        <v>226</v>
      </c>
      <c r="C15" s="350"/>
      <c r="D15" s="339"/>
      <c r="E15" s="108">
        <v>0</v>
      </c>
      <c r="F15" s="351"/>
      <c r="G15" s="352"/>
      <c r="H15" s="353"/>
      <c r="I15" s="84">
        <f>IF(OR(F15="指名停止",F15="文書指導"),-1,IF(F15="複数",-2,0))</f>
        <v>0</v>
      </c>
      <c r="J15" s="52">
        <v>1</v>
      </c>
      <c r="K15" s="85">
        <f>IF(I15="","",I15*J15)</f>
        <v>0</v>
      </c>
      <c r="L15" s="355" t="str">
        <f>IF(F15="","",$D$10*K15/$E$18)</f>
        <v/>
      </c>
      <c r="M15" s="355"/>
      <c r="N15" s="367"/>
      <c r="O15" s="23"/>
      <c r="P15" s="39"/>
      <c r="Q15" s="27" t="s">
        <v>128</v>
      </c>
      <c r="R15" s="27" t="s">
        <v>235</v>
      </c>
      <c r="S15" s="28" t="s">
        <v>236</v>
      </c>
      <c r="T15" s="28" t="s">
        <v>237</v>
      </c>
      <c r="U15" s="27"/>
      <c r="V15" s="21"/>
      <c r="W15" s="21"/>
      <c r="X15" s="21"/>
      <c r="Y15" s="21"/>
      <c r="Z15" s="21"/>
      <c r="AA15" s="21"/>
      <c r="AB15" s="21"/>
      <c r="AC15" s="21"/>
      <c r="AD15" s="21"/>
    </row>
    <row r="16" spans="1:30" s="22" customFormat="1" ht="20.25" customHeight="1">
      <c r="A16" s="330"/>
      <c r="B16" s="349" t="s">
        <v>19</v>
      </c>
      <c r="C16" s="350"/>
      <c r="D16" s="339"/>
      <c r="E16" s="108">
        <v>0.5</v>
      </c>
      <c r="F16" s="351"/>
      <c r="G16" s="352"/>
      <c r="H16" s="353"/>
      <c r="I16" s="96">
        <f>IF(F16="取得あり",0.5,0)</f>
        <v>0</v>
      </c>
      <c r="J16" s="52">
        <v>1</v>
      </c>
      <c r="K16" s="53">
        <f t="shared" si="0"/>
        <v>0</v>
      </c>
      <c r="L16" s="354" t="str">
        <f>IF(F16="","",$D$10*K16/$E$18)</f>
        <v/>
      </c>
      <c r="M16" s="354"/>
      <c r="N16" s="367"/>
      <c r="O16" s="23"/>
      <c r="P16" s="39"/>
      <c r="Q16" s="27" t="s">
        <v>238</v>
      </c>
      <c r="R16" s="27" t="s">
        <v>128</v>
      </c>
      <c r="S16" s="28"/>
      <c r="T16" s="28"/>
      <c r="U16" s="27"/>
      <c r="V16" s="21"/>
      <c r="W16" s="21"/>
      <c r="X16" s="21"/>
      <c r="Y16" s="21"/>
      <c r="Z16" s="21"/>
      <c r="AA16" s="21"/>
      <c r="AB16" s="21"/>
      <c r="AC16" s="21"/>
      <c r="AD16" s="21"/>
    </row>
    <row r="17" spans="1:30" s="22" customFormat="1" ht="20.25" customHeight="1" thickBot="1">
      <c r="A17" s="330"/>
      <c r="B17" s="349" t="s">
        <v>83</v>
      </c>
      <c r="C17" s="350"/>
      <c r="D17" s="340"/>
      <c r="E17" s="108">
        <v>0.5</v>
      </c>
      <c r="F17" s="356"/>
      <c r="G17" s="357"/>
      <c r="H17" s="358"/>
      <c r="I17" s="96">
        <f>IF(F17="加入あり",0.5,0)</f>
        <v>0</v>
      </c>
      <c r="J17" s="52">
        <v>1</v>
      </c>
      <c r="K17" s="53">
        <f t="shared" si="0"/>
        <v>0</v>
      </c>
      <c r="L17" s="354" t="str">
        <f>IF(F17="","",$D$10*K17/$E$18)</f>
        <v/>
      </c>
      <c r="M17" s="354"/>
      <c r="N17" s="388"/>
      <c r="O17" s="23"/>
      <c r="P17" s="39"/>
      <c r="Q17" s="27" t="s">
        <v>129</v>
      </c>
      <c r="R17" s="27" t="s">
        <v>128</v>
      </c>
      <c r="S17" s="28"/>
      <c r="T17" s="28"/>
      <c r="U17" s="27"/>
      <c r="V17" s="21"/>
      <c r="W17" s="21"/>
      <c r="X17" s="21"/>
      <c r="Y17" s="21"/>
      <c r="Z17" s="21"/>
      <c r="AA17" s="21"/>
      <c r="AB17" s="21"/>
      <c r="AC17" s="21"/>
      <c r="AD17" s="21"/>
    </row>
    <row r="18" spans="1:30" s="22" customFormat="1" ht="10.5" customHeight="1" thickBot="1">
      <c r="A18" s="331"/>
      <c r="B18" s="54"/>
      <c r="C18" s="54"/>
      <c r="D18" s="109"/>
      <c r="E18" s="47">
        <f>SUM(E10:E17)</f>
        <v>10</v>
      </c>
      <c r="F18" s="110"/>
      <c r="G18" s="110"/>
      <c r="H18" s="110"/>
      <c r="I18" s="55"/>
      <c r="J18" s="55"/>
      <c r="K18" s="56"/>
      <c r="L18" s="57"/>
      <c r="M18" s="57"/>
      <c r="N18" s="104"/>
      <c r="O18" s="25"/>
      <c r="P18" s="39"/>
      <c r="Q18" s="25"/>
      <c r="R18" s="25"/>
      <c r="S18" s="26"/>
      <c r="T18" s="26"/>
      <c r="U18" s="21"/>
      <c r="V18" s="21"/>
      <c r="W18" s="21"/>
      <c r="X18" s="21"/>
      <c r="Y18" s="21"/>
      <c r="Z18" s="21"/>
      <c r="AA18" s="21"/>
      <c r="AB18" s="21"/>
      <c r="AC18" s="21"/>
      <c r="AD18" s="21"/>
    </row>
    <row r="19" spans="1:30" s="22" customFormat="1" ht="21.95" customHeight="1">
      <c r="A19" s="329" t="s">
        <v>134</v>
      </c>
      <c r="B19" s="359" t="s">
        <v>135</v>
      </c>
      <c r="C19" s="360"/>
      <c r="D19" s="338">
        <v>5</v>
      </c>
      <c r="E19" s="108">
        <v>2</v>
      </c>
      <c r="F19" s="361"/>
      <c r="G19" s="362"/>
      <c r="H19" s="363"/>
      <c r="I19" s="51">
        <f>IF(F19="実績あり",1,0)</f>
        <v>0</v>
      </c>
      <c r="J19" s="52">
        <v>2</v>
      </c>
      <c r="K19" s="52">
        <f t="shared" ref="K19:K23" si="1">IF(I19="","",I19*J19)</f>
        <v>0</v>
      </c>
      <c r="L19" s="364" t="str">
        <f>IF(F19="","",$D$19*K19/$E$24)</f>
        <v/>
      </c>
      <c r="M19" s="365"/>
      <c r="N19" s="366">
        <f>ROUND(SUM(L19:L23),2)</f>
        <v>0</v>
      </c>
      <c r="O19" s="23"/>
      <c r="P19" s="39"/>
      <c r="Q19" s="27" t="s">
        <v>131</v>
      </c>
      <c r="R19" s="27" t="s">
        <v>128</v>
      </c>
      <c r="S19" s="27"/>
      <c r="T19" s="27"/>
      <c r="U19" s="27"/>
      <c r="V19" s="21"/>
      <c r="W19" s="21"/>
      <c r="X19" s="21"/>
      <c r="Y19" s="21"/>
      <c r="Z19" s="21"/>
      <c r="AA19" s="21"/>
      <c r="AB19" s="21"/>
      <c r="AC19" s="21"/>
      <c r="AD19" s="21"/>
    </row>
    <row r="20" spans="1:30" s="22" customFormat="1" ht="21.95" customHeight="1">
      <c r="A20" s="330"/>
      <c r="B20" s="368" t="s">
        <v>206</v>
      </c>
      <c r="C20" s="369"/>
      <c r="D20" s="339"/>
      <c r="E20" s="59">
        <v>4</v>
      </c>
      <c r="F20" s="370"/>
      <c r="G20" s="324"/>
      <c r="H20" s="325"/>
      <c r="I20" s="100">
        <f>ROUND(MAX(MIN(2,((F20-69)/15*2)),0),3)</f>
        <v>0</v>
      </c>
      <c r="J20" s="101">
        <v>2</v>
      </c>
      <c r="K20" s="102">
        <f>IF(I20="","",I20*J20)</f>
        <v>0</v>
      </c>
      <c r="L20" s="371" t="str">
        <f>IF(F20="","",$D$19*K20/$E$24)</f>
        <v/>
      </c>
      <c r="M20" s="372"/>
      <c r="N20" s="367"/>
      <c r="O20" s="23"/>
      <c r="P20" s="39"/>
      <c r="Q20" s="27"/>
      <c r="R20" s="27"/>
      <c r="S20" s="27"/>
      <c r="T20" s="27"/>
      <c r="U20" s="27"/>
      <c r="V20" s="21"/>
      <c r="W20" s="21"/>
      <c r="X20" s="21"/>
      <c r="Y20" s="21"/>
      <c r="Z20" s="21"/>
      <c r="AA20" s="21"/>
      <c r="AB20" s="21"/>
      <c r="AC20" s="21"/>
      <c r="AD20" s="21"/>
    </row>
    <row r="21" spans="1:30" s="22" customFormat="1" ht="39" customHeight="1">
      <c r="A21" s="330"/>
      <c r="B21" s="359" t="s">
        <v>436</v>
      </c>
      <c r="C21" s="360"/>
      <c r="D21" s="339"/>
      <c r="E21" s="108">
        <v>2</v>
      </c>
      <c r="F21" s="351"/>
      <c r="G21" s="352"/>
      <c r="H21" s="353"/>
      <c r="I21" s="51">
        <f>IF(F21="2件",2,IF(F21="1件",1,0))</f>
        <v>0</v>
      </c>
      <c r="J21" s="52">
        <v>1</v>
      </c>
      <c r="K21" s="52">
        <f t="shared" si="1"/>
        <v>0</v>
      </c>
      <c r="L21" s="364" t="str">
        <f>IF(F21="","",$D$19*K21/$E$24)</f>
        <v/>
      </c>
      <c r="M21" s="365"/>
      <c r="N21" s="367"/>
      <c r="O21" s="23"/>
      <c r="P21" s="39"/>
      <c r="Q21" s="27" t="s">
        <v>255</v>
      </c>
      <c r="R21" s="27" t="s">
        <v>239</v>
      </c>
      <c r="S21" s="27" t="s">
        <v>128</v>
      </c>
      <c r="T21" s="27"/>
      <c r="U21" s="27"/>
      <c r="V21" s="21"/>
      <c r="W21" s="21"/>
      <c r="X21" s="21"/>
      <c r="Y21" s="21"/>
      <c r="Z21" s="21"/>
      <c r="AA21" s="21"/>
      <c r="AB21" s="21"/>
      <c r="AC21" s="21"/>
      <c r="AD21" s="21"/>
    </row>
    <row r="22" spans="1:30" s="22" customFormat="1" ht="21.95" customHeight="1">
      <c r="A22" s="330"/>
      <c r="B22" s="359" t="s">
        <v>136</v>
      </c>
      <c r="C22" s="360"/>
      <c r="D22" s="339"/>
      <c r="E22" s="108">
        <v>1</v>
      </c>
      <c r="F22" s="351"/>
      <c r="G22" s="352"/>
      <c r="H22" s="353"/>
      <c r="I22" s="51">
        <f>IF(F22="表彰あり",1,0)</f>
        <v>0</v>
      </c>
      <c r="J22" s="52">
        <v>1</v>
      </c>
      <c r="K22" s="52">
        <f t="shared" si="1"/>
        <v>0</v>
      </c>
      <c r="L22" s="364" t="str">
        <f>IF(F22="","",$D$19*K22/$E$24)</f>
        <v/>
      </c>
      <c r="M22" s="365"/>
      <c r="N22" s="367"/>
      <c r="O22" s="23"/>
      <c r="P22" s="39"/>
      <c r="Q22" s="27" t="s">
        <v>234</v>
      </c>
      <c r="R22" s="27" t="s">
        <v>128</v>
      </c>
      <c r="S22" s="27"/>
      <c r="T22" s="27"/>
      <c r="U22" s="27"/>
      <c r="V22" s="21"/>
      <c r="W22" s="21"/>
      <c r="X22" s="21"/>
      <c r="Y22" s="21"/>
      <c r="Z22" s="21"/>
      <c r="AA22" s="21"/>
      <c r="AB22" s="21"/>
      <c r="AC22" s="21"/>
      <c r="AD22" s="21"/>
    </row>
    <row r="23" spans="1:30" s="22" customFormat="1" ht="20.25" customHeight="1" thickBot="1">
      <c r="A23" s="330"/>
      <c r="B23" s="359" t="s">
        <v>224</v>
      </c>
      <c r="C23" s="360"/>
      <c r="D23" s="339"/>
      <c r="E23" s="108">
        <v>1</v>
      </c>
      <c r="F23" s="356"/>
      <c r="G23" s="357"/>
      <c r="H23" s="358"/>
      <c r="I23" s="96">
        <f>IF(F23="推奨単位以上",1,IF(F23="1/2以上",0.5,IF(F23="1/2未満",0.3,0)))</f>
        <v>0</v>
      </c>
      <c r="J23" s="52">
        <v>1</v>
      </c>
      <c r="K23" s="53">
        <f t="shared" si="1"/>
        <v>0</v>
      </c>
      <c r="L23" s="364" t="str">
        <f>IF(F23="","",$D$19*K23/$E$24)</f>
        <v/>
      </c>
      <c r="M23" s="365"/>
      <c r="N23" s="367"/>
      <c r="O23" s="23"/>
      <c r="P23" s="39"/>
      <c r="Q23" s="29" t="s">
        <v>240</v>
      </c>
      <c r="R23" s="29" t="s">
        <v>241</v>
      </c>
      <c r="S23" s="29" t="s">
        <v>242</v>
      </c>
      <c r="T23" s="27" t="s">
        <v>128</v>
      </c>
      <c r="U23" s="27"/>
      <c r="V23" s="21"/>
      <c r="W23" s="21"/>
      <c r="X23" s="21"/>
      <c r="Y23" s="21"/>
      <c r="Z23" s="21"/>
      <c r="AA23" s="21"/>
      <c r="AB23" s="21"/>
      <c r="AC23" s="21"/>
      <c r="AD23" s="21"/>
    </row>
    <row r="24" spans="1:30" s="22" customFormat="1" ht="10.5" customHeight="1" thickBot="1">
      <c r="A24" s="331"/>
      <c r="B24" s="58"/>
      <c r="C24" s="58"/>
      <c r="D24" s="109"/>
      <c r="E24" s="107">
        <f>SUM(E19:E23)</f>
        <v>10</v>
      </c>
      <c r="F24" s="110"/>
      <c r="G24" s="110"/>
      <c r="H24" s="110"/>
      <c r="I24" s="55"/>
      <c r="J24" s="55"/>
      <c r="K24" s="56"/>
      <c r="L24" s="57"/>
      <c r="M24" s="57"/>
      <c r="N24" s="105"/>
      <c r="O24" s="21"/>
      <c r="P24" s="39"/>
      <c r="Q24" s="25"/>
      <c r="R24" s="21"/>
      <c r="S24" s="21"/>
      <c r="T24" s="21"/>
      <c r="U24" s="21"/>
      <c r="V24" s="21"/>
      <c r="W24" s="21"/>
      <c r="X24" s="21"/>
      <c r="Y24" s="21"/>
      <c r="Z24" s="21"/>
      <c r="AA24" s="21"/>
      <c r="AB24" s="21"/>
      <c r="AC24" s="21"/>
      <c r="AD24" s="21"/>
    </row>
    <row r="25" spans="1:30" s="22" customFormat="1" ht="21.95" customHeight="1">
      <c r="A25" s="329" t="s">
        <v>260</v>
      </c>
      <c r="B25" s="359" t="s">
        <v>261</v>
      </c>
      <c r="C25" s="360"/>
      <c r="D25" s="338">
        <v>6</v>
      </c>
      <c r="E25" s="59">
        <v>1</v>
      </c>
      <c r="F25" s="361"/>
      <c r="G25" s="362"/>
      <c r="H25" s="363"/>
      <c r="I25" s="97">
        <f>IF(F25="2件",1,IF(F25="1件",0.5,0))</f>
        <v>0</v>
      </c>
      <c r="J25" s="101">
        <v>1</v>
      </c>
      <c r="K25" s="99">
        <f t="shared" ref="K25" si="2">IF(I25="","",I25*J25)</f>
        <v>0</v>
      </c>
      <c r="L25" s="354" t="str">
        <f>IF(F25="","",D25*K25/$E$36)</f>
        <v/>
      </c>
      <c r="M25" s="354"/>
      <c r="N25" s="366">
        <f>ROUND(SUM(L25:L35),2)</f>
        <v>0</v>
      </c>
      <c r="O25" s="23"/>
      <c r="P25" s="39"/>
      <c r="Q25" s="27" t="s">
        <v>255</v>
      </c>
      <c r="R25" s="27" t="s">
        <v>239</v>
      </c>
      <c r="S25" s="27" t="s">
        <v>128</v>
      </c>
      <c r="T25" s="27"/>
      <c r="U25" s="27"/>
      <c r="V25" s="30"/>
      <c r="W25" s="30"/>
      <c r="X25" s="30"/>
      <c r="Y25" s="21"/>
      <c r="Z25" s="21"/>
      <c r="AA25" s="21"/>
      <c r="AB25" s="21"/>
      <c r="AC25" s="21"/>
      <c r="AD25" s="21"/>
    </row>
    <row r="26" spans="1:30" s="22" customFormat="1" ht="20.25" customHeight="1">
      <c r="A26" s="330"/>
      <c r="B26" s="368" t="s">
        <v>262</v>
      </c>
      <c r="C26" s="61" t="s">
        <v>157</v>
      </c>
      <c r="D26" s="339"/>
      <c r="E26" s="59">
        <v>3</v>
      </c>
      <c r="F26" s="351"/>
      <c r="G26" s="352"/>
      <c r="H26" s="353"/>
      <c r="I26" s="60">
        <f>IF(F26="①②③全て",3,IF(F26="①②③のうち2項目",2,IF(F26="①②③のうち1項目",1,0)))</f>
        <v>0</v>
      </c>
      <c r="J26" s="101">
        <v>1</v>
      </c>
      <c r="K26" s="101">
        <f>IF(I26="","",I26*J26)</f>
        <v>0</v>
      </c>
      <c r="L26" s="354" t="str">
        <f>IF(F26="","",D25*K26/$E$36)</f>
        <v/>
      </c>
      <c r="M26" s="354"/>
      <c r="N26" s="367"/>
      <c r="O26" s="23"/>
      <c r="P26" s="39"/>
      <c r="Q26" s="29" t="s">
        <v>244</v>
      </c>
      <c r="R26" s="29" t="s">
        <v>245</v>
      </c>
      <c r="S26" s="29" t="s">
        <v>246</v>
      </c>
      <c r="T26" s="27" t="s">
        <v>128</v>
      </c>
      <c r="U26" s="27"/>
      <c r="V26" s="30"/>
      <c r="W26" s="30"/>
      <c r="X26" s="30"/>
      <c r="Y26" s="21"/>
      <c r="Z26" s="21"/>
      <c r="AA26" s="21"/>
      <c r="AB26" s="21"/>
      <c r="AC26" s="21"/>
      <c r="AD26" s="21"/>
    </row>
    <row r="27" spans="1:30" s="22" customFormat="1" ht="20.25" customHeight="1">
      <c r="A27" s="330"/>
      <c r="B27" s="403"/>
      <c r="C27" s="61" t="s">
        <v>156</v>
      </c>
      <c r="D27" s="339"/>
      <c r="E27" s="59">
        <v>1</v>
      </c>
      <c r="F27" s="351"/>
      <c r="G27" s="352"/>
      <c r="H27" s="353"/>
      <c r="I27" s="60">
        <f>IF(F27="対応実績あり",1,0)</f>
        <v>0</v>
      </c>
      <c r="J27" s="101">
        <v>1</v>
      </c>
      <c r="K27" s="101">
        <f>IF(I27="","",I27*J27)</f>
        <v>0</v>
      </c>
      <c r="L27" s="354" t="str">
        <f>IF(F27="","",D25*K27/$E$36)</f>
        <v/>
      </c>
      <c r="M27" s="354"/>
      <c r="N27" s="367"/>
      <c r="O27" s="23"/>
      <c r="P27" s="39"/>
      <c r="Q27" s="29" t="s">
        <v>263</v>
      </c>
      <c r="R27" s="29" t="s">
        <v>128</v>
      </c>
      <c r="S27" s="29"/>
      <c r="T27" s="27"/>
      <c r="U27" s="27"/>
      <c r="V27" s="30"/>
      <c r="W27" s="30"/>
      <c r="X27" s="30"/>
      <c r="Y27" s="21"/>
      <c r="Z27" s="21"/>
      <c r="AA27" s="21"/>
      <c r="AB27" s="21"/>
      <c r="AC27" s="21"/>
      <c r="AD27" s="21"/>
    </row>
    <row r="28" spans="1:30" s="22" customFormat="1" ht="20.25" customHeight="1">
      <c r="A28" s="330"/>
      <c r="B28" s="404"/>
      <c r="C28" s="61" t="s">
        <v>264</v>
      </c>
      <c r="D28" s="339"/>
      <c r="E28" s="59">
        <v>1</v>
      </c>
      <c r="F28" s="351"/>
      <c r="G28" s="352"/>
      <c r="H28" s="353"/>
      <c r="I28" s="112">
        <f>IF(F28="参加実績あり",1,IF(F28="なし",0,0))</f>
        <v>0</v>
      </c>
      <c r="J28" s="101">
        <v>1</v>
      </c>
      <c r="K28" s="101">
        <f>IF(I28="","",I28*J28)</f>
        <v>0</v>
      </c>
      <c r="L28" s="354" t="str">
        <f>IF(F28="","",D25*K28/$E$36)</f>
        <v/>
      </c>
      <c r="M28" s="354"/>
      <c r="N28" s="367"/>
      <c r="O28" s="23"/>
      <c r="P28" s="39"/>
      <c r="Q28" s="29" t="s">
        <v>278</v>
      </c>
      <c r="R28" s="29" t="s">
        <v>128</v>
      </c>
      <c r="S28" s="29"/>
      <c r="T28" s="27"/>
      <c r="U28" s="27"/>
      <c r="V28" s="30"/>
      <c r="W28" s="30"/>
      <c r="X28" s="30"/>
      <c r="Y28" s="21"/>
      <c r="Z28" s="21"/>
      <c r="AA28" s="21"/>
      <c r="AB28" s="21"/>
      <c r="AC28" s="21"/>
      <c r="AD28" s="21"/>
    </row>
    <row r="29" spans="1:30" s="22" customFormat="1" ht="20.25" hidden="1" customHeight="1">
      <c r="A29" s="330"/>
      <c r="B29" s="359" t="s">
        <v>265</v>
      </c>
      <c r="C29" s="360"/>
      <c r="D29" s="339"/>
      <c r="E29" s="59"/>
      <c r="F29" s="351"/>
      <c r="G29" s="352"/>
      <c r="H29" s="353"/>
      <c r="I29" s="97"/>
      <c r="J29" s="101"/>
      <c r="K29" s="99"/>
      <c r="L29" s="354" t="str">
        <f t="shared" ref="L29:L30" si="3">IF(F29="","",D26*K29/$E$36)</f>
        <v/>
      </c>
      <c r="M29" s="354"/>
      <c r="N29" s="367"/>
      <c r="O29" s="23"/>
      <c r="P29" s="39"/>
      <c r="Q29" s="27" t="s">
        <v>255</v>
      </c>
      <c r="R29" s="27" t="s">
        <v>239</v>
      </c>
      <c r="S29" s="27" t="s">
        <v>128</v>
      </c>
      <c r="T29" s="27"/>
      <c r="U29" s="29"/>
      <c r="V29" s="27" t="s">
        <v>247</v>
      </c>
      <c r="W29" s="27" t="s">
        <v>248</v>
      </c>
      <c r="X29" s="27" t="s">
        <v>249</v>
      </c>
      <c r="Y29" s="27" t="s">
        <v>250</v>
      </c>
      <c r="Z29" s="27" t="s">
        <v>128</v>
      </c>
      <c r="AA29" s="21"/>
      <c r="AB29" s="21"/>
      <c r="AC29" s="21"/>
      <c r="AD29" s="21"/>
    </row>
    <row r="30" spans="1:30" s="22" customFormat="1" ht="20.25" hidden="1" customHeight="1">
      <c r="A30" s="330"/>
      <c r="B30" s="359" t="s">
        <v>266</v>
      </c>
      <c r="C30" s="360"/>
      <c r="D30" s="339"/>
      <c r="E30" s="59"/>
      <c r="F30" s="373"/>
      <c r="G30" s="374"/>
      <c r="H30" s="375"/>
      <c r="I30" s="97"/>
      <c r="J30" s="101"/>
      <c r="K30" s="101"/>
      <c r="L30" s="354" t="str">
        <f t="shared" si="3"/>
        <v/>
      </c>
      <c r="M30" s="354"/>
      <c r="N30" s="367"/>
      <c r="O30" s="23"/>
      <c r="P30" s="39"/>
      <c r="Q30" s="27" t="s">
        <v>255</v>
      </c>
      <c r="R30" s="27" t="s">
        <v>239</v>
      </c>
      <c r="S30" s="27" t="s">
        <v>128</v>
      </c>
      <c r="T30" s="27"/>
      <c r="U30" s="27"/>
      <c r="V30" s="27" t="s">
        <v>251</v>
      </c>
      <c r="W30" s="27" t="s">
        <v>252</v>
      </c>
      <c r="X30" s="27" t="s">
        <v>248</v>
      </c>
      <c r="Y30" s="27" t="s">
        <v>249</v>
      </c>
      <c r="Z30" s="27" t="s">
        <v>250</v>
      </c>
      <c r="AA30" s="27" t="s">
        <v>128</v>
      </c>
      <c r="AB30" s="21"/>
      <c r="AC30" s="21"/>
      <c r="AD30" s="21"/>
    </row>
    <row r="31" spans="1:30" s="22" customFormat="1" ht="20.25" customHeight="1">
      <c r="A31" s="330"/>
      <c r="B31" s="368" t="s">
        <v>267</v>
      </c>
      <c r="C31" s="369"/>
      <c r="D31" s="339"/>
      <c r="E31" s="168">
        <v>2</v>
      </c>
      <c r="F31" s="405"/>
      <c r="G31" s="406"/>
      <c r="H31" s="407"/>
      <c r="I31" s="98">
        <f>IF(F31="2件",1,IF(F31="1件",0.5,IF(F31="なし",0,0)))</f>
        <v>0</v>
      </c>
      <c r="J31" s="52">
        <v>2</v>
      </c>
      <c r="K31" s="52">
        <f>IF(I31="","",I31*J31)</f>
        <v>0</v>
      </c>
      <c r="L31" s="354" t="str">
        <f>IF(F31="","",D25*K31/$E$36)</f>
        <v/>
      </c>
      <c r="M31" s="354"/>
      <c r="N31" s="367"/>
      <c r="O31" s="23"/>
      <c r="P31" s="39"/>
      <c r="Q31" s="27" t="s">
        <v>255</v>
      </c>
      <c r="R31" s="27" t="s">
        <v>239</v>
      </c>
      <c r="S31" s="27" t="s">
        <v>128</v>
      </c>
      <c r="T31" s="27"/>
      <c r="U31" s="27"/>
      <c r="V31" s="27" t="s">
        <v>251</v>
      </c>
      <c r="W31" s="27" t="s">
        <v>252</v>
      </c>
      <c r="X31" s="27" t="s">
        <v>248</v>
      </c>
      <c r="Y31" s="27" t="s">
        <v>249</v>
      </c>
      <c r="Z31" s="27" t="s">
        <v>250</v>
      </c>
      <c r="AA31" s="27" t="s">
        <v>128</v>
      </c>
      <c r="AB31" s="21"/>
      <c r="AC31" s="21"/>
      <c r="AD31" s="21"/>
    </row>
    <row r="32" spans="1:30" s="22" customFormat="1" ht="21.95" hidden="1" customHeight="1">
      <c r="A32" s="330"/>
      <c r="B32" s="359" t="s">
        <v>268</v>
      </c>
      <c r="C32" s="360"/>
      <c r="D32" s="339"/>
      <c r="E32" s="59"/>
      <c r="F32" s="351"/>
      <c r="G32" s="352"/>
      <c r="H32" s="353"/>
      <c r="I32" s="97"/>
      <c r="J32" s="101"/>
      <c r="K32" s="99"/>
      <c r="L32" s="354"/>
      <c r="M32" s="354"/>
      <c r="N32" s="367"/>
      <c r="O32" s="23"/>
      <c r="P32" s="39"/>
      <c r="Q32" s="27" t="s">
        <v>255</v>
      </c>
      <c r="R32" s="27" t="s">
        <v>239</v>
      </c>
      <c r="S32" s="27" t="s">
        <v>128</v>
      </c>
      <c r="T32" s="27"/>
      <c r="U32" s="27"/>
      <c r="V32" s="30"/>
      <c r="W32" s="30"/>
      <c r="X32" s="30"/>
      <c r="Y32" s="21"/>
      <c r="Z32" s="21"/>
      <c r="AA32" s="21"/>
      <c r="AB32" s="21"/>
      <c r="AC32" s="21"/>
      <c r="AD32" s="21"/>
    </row>
    <row r="33" spans="1:30" s="22" customFormat="1" ht="20.25" customHeight="1">
      <c r="A33" s="330"/>
      <c r="B33" s="359" t="s">
        <v>397</v>
      </c>
      <c r="C33" s="360"/>
      <c r="D33" s="339"/>
      <c r="E33" s="59">
        <v>1</v>
      </c>
      <c r="F33" s="351"/>
      <c r="G33" s="352"/>
      <c r="H33" s="353"/>
      <c r="I33" s="60">
        <f>IF(F33="登録及び実績あり",1,0)</f>
        <v>0</v>
      </c>
      <c r="J33" s="101">
        <v>1</v>
      </c>
      <c r="K33" s="99">
        <f t="shared" ref="K33:K35" si="4">IF(I33="","",I33*J33)</f>
        <v>0</v>
      </c>
      <c r="L33" s="354" t="str">
        <f>IF(F33="","",D25*K33/$E$36)</f>
        <v/>
      </c>
      <c r="M33" s="354"/>
      <c r="N33" s="367"/>
      <c r="O33" s="23"/>
      <c r="P33" s="39"/>
      <c r="Q33" s="27" t="s">
        <v>269</v>
      </c>
      <c r="R33" s="27" t="s">
        <v>128</v>
      </c>
      <c r="S33" s="27"/>
      <c r="T33" s="27"/>
      <c r="U33" s="27"/>
      <c r="V33" s="30"/>
      <c r="W33" s="30"/>
      <c r="X33" s="30"/>
      <c r="Y33" s="21"/>
      <c r="Z33" s="21"/>
      <c r="AA33" s="21"/>
      <c r="AB33" s="21"/>
      <c r="AC33" s="21"/>
      <c r="AD33" s="21"/>
    </row>
    <row r="34" spans="1:30" s="22" customFormat="1" ht="20.25" customHeight="1">
      <c r="A34" s="330"/>
      <c r="B34" s="359" t="s">
        <v>270</v>
      </c>
      <c r="C34" s="360"/>
      <c r="D34" s="339"/>
      <c r="E34" s="108">
        <v>2</v>
      </c>
      <c r="F34" s="376"/>
      <c r="G34" s="377"/>
      <c r="H34" s="378"/>
      <c r="I34" s="51">
        <f>IF(F34="法定雇用障害者数以上",2,IF(F34="義務外雇用",2,IF(F34="法定雇用障害者数未満",1,0)))</f>
        <v>0</v>
      </c>
      <c r="J34" s="52">
        <v>1</v>
      </c>
      <c r="K34" s="52">
        <f t="shared" si="4"/>
        <v>0</v>
      </c>
      <c r="L34" s="354" t="str">
        <f>IF(F34="","",D25*K34/$E$36)</f>
        <v/>
      </c>
      <c r="M34" s="354"/>
      <c r="N34" s="367"/>
      <c r="O34" s="21"/>
      <c r="P34" s="39"/>
      <c r="Q34" s="27" t="s">
        <v>420</v>
      </c>
      <c r="R34" s="27" t="s">
        <v>253</v>
      </c>
      <c r="S34" s="27" t="s">
        <v>421</v>
      </c>
      <c r="T34" s="27" t="s">
        <v>128</v>
      </c>
      <c r="U34" s="27"/>
      <c r="V34" s="21"/>
      <c r="W34" s="21"/>
      <c r="X34" s="21"/>
      <c r="Y34" s="21"/>
      <c r="Z34" s="21"/>
      <c r="AA34" s="21"/>
      <c r="AB34" s="21"/>
      <c r="AC34" s="21"/>
      <c r="AD34" s="21"/>
    </row>
    <row r="35" spans="1:30" s="22" customFormat="1" ht="20.25" customHeight="1" thickBot="1">
      <c r="A35" s="330"/>
      <c r="B35" s="359" t="s">
        <v>271</v>
      </c>
      <c r="C35" s="360"/>
      <c r="D35" s="340"/>
      <c r="E35" s="108">
        <v>1</v>
      </c>
      <c r="F35" s="379"/>
      <c r="G35" s="380"/>
      <c r="H35" s="381"/>
      <c r="I35" s="51">
        <f>IF(F35="取得あり",1,0)</f>
        <v>0</v>
      </c>
      <c r="J35" s="52">
        <v>1</v>
      </c>
      <c r="K35" s="52">
        <f t="shared" si="4"/>
        <v>0</v>
      </c>
      <c r="L35" s="354" t="str">
        <f>IF(F35="","",D25*K35/$E$36)</f>
        <v/>
      </c>
      <c r="M35" s="354"/>
      <c r="N35" s="388"/>
      <c r="O35" s="21"/>
      <c r="P35" s="39"/>
      <c r="Q35" s="27" t="s">
        <v>238</v>
      </c>
      <c r="R35" s="27" t="s">
        <v>128</v>
      </c>
      <c r="S35" s="27"/>
      <c r="T35" s="27"/>
      <c r="U35" s="27"/>
      <c r="V35" s="21"/>
      <c r="W35" s="21"/>
      <c r="X35" s="21"/>
      <c r="Y35" s="21"/>
      <c r="Z35" s="21"/>
      <c r="AA35" s="21"/>
      <c r="AB35" s="21"/>
      <c r="AC35" s="21"/>
      <c r="AD35" s="21"/>
    </row>
    <row r="36" spans="1:30" s="22" customFormat="1" ht="10.5" customHeight="1" thickBot="1">
      <c r="A36" s="331"/>
      <c r="B36" s="54"/>
      <c r="C36" s="54"/>
      <c r="D36" s="109"/>
      <c r="E36" s="106">
        <f>SUM(E25:E35)</f>
        <v>12</v>
      </c>
      <c r="F36" s="110"/>
      <c r="G36" s="110"/>
      <c r="H36" s="110"/>
      <c r="I36" s="55"/>
      <c r="J36" s="55"/>
      <c r="K36" s="55"/>
      <c r="L36" s="57"/>
      <c r="M36" s="57"/>
      <c r="N36" s="103"/>
      <c r="O36" s="21"/>
      <c r="P36" s="39"/>
      <c r="Q36" s="25"/>
      <c r="R36" s="21"/>
      <c r="S36" s="21"/>
      <c r="T36" s="21"/>
      <c r="U36" s="21"/>
      <c r="V36" s="21"/>
      <c r="W36" s="21"/>
      <c r="X36" s="21"/>
      <c r="Y36" s="21"/>
      <c r="Z36" s="21"/>
      <c r="AA36" s="21"/>
      <c r="AB36" s="21"/>
      <c r="AC36" s="21"/>
      <c r="AD36" s="21"/>
    </row>
    <row r="37" spans="1:30" s="22" customFormat="1" ht="20.25" customHeight="1">
      <c r="A37" s="329" t="s">
        <v>272</v>
      </c>
      <c r="B37" s="401" t="s">
        <v>273</v>
      </c>
      <c r="C37" s="402"/>
      <c r="D37" s="338">
        <v>3</v>
      </c>
      <c r="E37" s="108">
        <v>1</v>
      </c>
      <c r="F37" s="361"/>
      <c r="G37" s="362"/>
      <c r="H37" s="363"/>
      <c r="I37" s="51">
        <f>IF(F37="配置あり",1,0)</f>
        <v>0</v>
      </c>
      <c r="J37" s="52">
        <v>1</v>
      </c>
      <c r="K37" s="52">
        <f t="shared" ref="K37" si="5">IF(I37="","",I37*J37)</f>
        <v>0</v>
      </c>
      <c r="L37" s="364" t="str">
        <f>IF(F37="","",D37*K37/$E$41)</f>
        <v/>
      </c>
      <c r="M37" s="365"/>
      <c r="N37" s="366">
        <f>ROUND(SUM(L37:L40),2)</f>
        <v>0</v>
      </c>
      <c r="O37" s="23"/>
      <c r="P37" s="39"/>
      <c r="Q37" s="27" t="s">
        <v>130</v>
      </c>
      <c r="R37" s="27" t="s">
        <v>128</v>
      </c>
      <c r="S37" s="27"/>
      <c r="T37" s="27"/>
      <c r="U37" s="27"/>
      <c r="V37" s="30"/>
      <c r="W37" s="30"/>
      <c r="X37" s="30"/>
      <c r="Y37" s="21"/>
      <c r="Z37" s="21"/>
      <c r="AA37" s="21"/>
      <c r="AB37" s="21"/>
      <c r="AC37" s="21"/>
      <c r="AD37" s="21"/>
    </row>
    <row r="38" spans="1:30" s="22" customFormat="1" ht="20.25" customHeight="1">
      <c r="A38" s="330"/>
      <c r="B38" s="359" t="s">
        <v>274</v>
      </c>
      <c r="C38" s="360"/>
      <c r="D38" s="339"/>
      <c r="E38" s="59">
        <v>2</v>
      </c>
      <c r="F38" s="389"/>
      <c r="G38" s="390"/>
      <c r="H38" s="391"/>
      <c r="I38" s="51">
        <f>IF(F38="登録あり",1,0)</f>
        <v>0</v>
      </c>
      <c r="J38" s="52">
        <v>2</v>
      </c>
      <c r="K38" s="52">
        <f>IF(I38="","",I38*J38)</f>
        <v>0</v>
      </c>
      <c r="L38" s="354" t="str">
        <f>IF(F38="","",D37*K38/$E$41)</f>
        <v/>
      </c>
      <c r="M38" s="354"/>
      <c r="N38" s="367"/>
      <c r="O38" s="23"/>
      <c r="P38" s="39"/>
      <c r="Q38" s="27" t="s">
        <v>275</v>
      </c>
      <c r="R38" s="27" t="s">
        <v>128</v>
      </c>
      <c r="S38" s="27"/>
      <c r="T38" s="27"/>
      <c r="U38" s="27"/>
      <c r="V38" s="30"/>
      <c r="W38" s="30"/>
      <c r="X38" s="30"/>
      <c r="Y38" s="21"/>
      <c r="Z38" s="21"/>
      <c r="AA38" s="21"/>
      <c r="AB38" s="21"/>
      <c r="AC38" s="21"/>
      <c r="AD38" s="21"/>
    </row>
    <row r="39" spans="1:30" s="22" customFormat="1" ht="21.95" customHeight="1">
      <c r="A39" s="330"/>
      <c r="B39" s="359" t="s">
        <v>276</v>
      </c>
      <c r="C39" s="360"/>
      <c r="D39" s="339"/>
      <c r="E39" s="59">
        <v>2</v>
      </c>
      <c r="F39" s="392"/>
      <c r="G39" s="393"/>
      <c r="H39" s="394"/>
      <c r="I39" s="51">
        <f>IF(F39="顕彰あり",1,0)</f>
        <v>0</v>
      </c>
      <c r="J39" s="52">
        <v>2</v>
      </c>
      <c r="K39" s="52">
        <f>IF(I39="","",I39*J39)</f>
        <v>0</v>
      </c>
      <c r="L39" s="354" t="str">
        <f>IF(F39="","",D37*K39/$E$41)</f>
        <v/>
      </c>
      <c r="M39" s="354"/>
      <c r="N39" s="367"/>
      <c r="O39" s="23"/>
      <c r="P39" s="39"/>
      <c r="Q39" s="27" t="s">
        <v>243</v>
      </c>
      <c r="R39" s="27" t="s">
        <v>128</v>
      </c>
      <c r="S39" s="27"/>
      <c r="T39" s="27"/>
      <c r="U39" s="27"/>
      <c r="V39" s="30"/>
      <c r="W39" s="30"/>
      <c r="X39" s="30"/>
      <c r="Y39" s="21"/>
      <c r="Z39" s="21"/>
      <c r="AA39" s="21"/>
      <c r="AB39" s="21"/>
      <c r="AC39" s="21"/>
      <c r="AD39" s="21"/>
    </row>
    <row r="40" spans="1:30" s="22" customFormat="1" ht="20.25" customHeight="1" thickBot="1">
      <c r="A40" s="330"/>
      <c r="B40" s="359" t="s">
        <v>277</v>
      </c>
      <c r="C40" s="360"/>
      <c r="D40" s="340"/>
      <c r="E40" s="108">
        <v>1</v>
      </c>
      <c r="F40" s="356"/>
      <c r="G40" s="357"/>
      <c r="H40" s="358"/>
      <c r="I40" s="51">
        <f>IF(F40="配置あり",1,0)</f>
        <v>0</v>
      </c>
      <c r="J40" s="52">
        <v>1</v>
      </c>
      <c r="K40" s="52">
        <f>IF(I40="","",I40*J40)</f>
        <v>0</v>
      </c>
      <c r="L40" s="354" t="str">
        <f>IF(F40="","",D37*K40/$E$41)</f>
        <v/>
      </c>
      <c r="M40" s="354"/>
      <c r="N40" s="388"/>
      <c r="O40" s="21"/>
      <c r="P40" s="39"/>
      <c r="Q40" s="27" t="s">
        <v>130</v>
      </c>
      <c r="R40" s="27" t="s">
        <v>128</v>
      </c>
      <c r="S40" s="27"/>
      <c r="T40" s="27"/>
      <c r="U40" s="27"/>
      <c r="V40" s="21"/>
      <c r="W40" s="21"/>
      <c r="X40" s="21"/>
      <c r="Y40" s="21"/>
      <c r="Z40" s="21"/>
      <c r="AA40" s="21"/>
      <c r="AB40" s="21"/>
      <c r="AC40" s="21"/>
      <c r="AD40" s="21"/>
    </row>
    <row r="41" spans="1:30" s="22" customFormat="1" ht="10.5" customHeight="1">
      <c r="A41" s="331"/>
      <c r="B41" s="54"/>
      <c r="C41" s="54"/>
      <c r="D41" s="109"/>
      <c r="E41" s="47">
        <f>SUM(E37:E40)</f>
        <v>6</v>
      </c>
      <c r="F41" s="71"/>
      <c r="G41" s="62"/>
      <c r="H41" s="62"/>
      <c r="I41" s="63"/>
      <c r="J41" s="63"/>
      <c r="K41" s="63"/>
      <c r="L41" s="64"/>
      <c r="M41" s="64"/>
      <c r="N41" s="105"/>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24</v>
      </c>
      <c r="E42" s="108"/>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98"/>
      <c r="F44" s="399"/>
      <c r="G44" s="399"/>
      <c r="H44" s="400"/>
      <c r="I44" s="75" t="s">
        <v>132</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83" t="s">
        <v>14</v>
      </c>
      <c r="B46" s="78" t="s">
        <v>137</v>
      </c>
      <c r="C46" s="384" t="s">
        <v>15</v>
      </c>
      <c r="D46" s="385" t="s">
        <v>16</v>
      </c>
      <c r="E46" s="385"/>
      <c r="F46" s="79"/>
      <c r="G46" s="95" t="str">
        <f>IF(E44="","",N42)</f>
        <v/>
      </c>
      <c r="H46" s="80"/>
      <c r="I46" s="58"/>
      <c r="J46" s="386" t="s">
        <v>15</v>
      </c>
      <c r="K46" s="387" t="str">
        <f>IF(D47="","",ROUNDDOWN((100+G46)/(D47/1000000),5))</f>
        <v/>
      </c>
      <c r="L46" s="387"/>
      <c r="M46" s="387"/>
      <c r="N46" s="387"/>
      <c r="O46" s="395"/>
      <c r="Q46" s="25"/>
    </row>
    <row r="47" spans="1:30" s="22" customFormat="1" ht="11.25" customHeight="1">
      <c r="A47" s="383"/>
      <c r="B47" s="83" t="s">
        <v>138</v>
      </c>
      <c r="C47" s="384"/>
      <c r="D47" s="396" t="str">
        <f>IF(E44="","",E44)</f>
        <v/>
      </c>
      <c r="E47" s="396"/>
      <c r="F47" s="396"/>
      <c r="G47" s="396"/>
      <c r="H47" s="397" t="s">
        <v>124</v>
      </c>
      <c r="I47" s="397"/>
      <c r="J47" s="386"/>
      <c r="K47" s="387"/>
      <c r="L47" s="387"/>
      <c r="M47" s="387"/>
      <c r="N47" s="387"/>
      <c r="O47" s="395"/>
      <c r="Q47" s="25"/>
      <c r="R47"/>
      <c r="S47"/>
      <c r="T47"/>
      <c r="U47"/>
      <c r="V47"/>
      <c r="W47"/>
      <c r="X47"/>
      <c r="Y47"/>
      <c r="Z47"/>
      <c r="AA47"/>
      <c r="AB47"/>
      <c r="AC47"/>
      <c r="AD47"/>
    </row>
    <row r="48" spans="1:30" s="33" customFormat="1" ht="11.25" customHeight="1">
      <c r="A48" s="382" t="s">
        <v>22</v>
      </c>
      <c r="B48" s="382"/>
      <c r="C48" s="382"/>
      <c r="D48" s="382"/>
      <c r="E48" s="382"/>
      <c r="F48" s="382"/>
      <c r="G48" s="382"/>
      <c r="H48" s="382"/>
      <c r="I48" s="382"/>
      <c r="J48" s="382"/>
      <c r="K48" s="382"/>
      <c r="L48" s="382"/>
      <c r="M48" s="382"/>
      <c r="N48" s="382"/>
      <c r="Q48" s="25"/>
    </row>
    <row r="49" spans="1:30" s="22" customFormat="1">
      <c r="A49" s="73" t="s">
        <v>17</v>
      </c>
      <c r="R49"/>
      <c r="S49"/>
      <c r="T49"/>
      <c r="U49"/>
      <c r="V49"/>
      <c r="W49"/>
      <c r="X49"/>
      <c r="Y49"/>
      <c r="Z49"/>
      <c r="AA49"/>
      <c r="AB49"/>
      <c r="AC49"/>
      <c r="AD49"/>
    </row>
    <row r="50" spans="1:30" s="33" customFormat="1" ht="10.5" customHeight="1">
      <c r="A50" s="34" t="s">
        <v>225</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196" t="s">
        <v>437</v>
      </c>
      <c r="B52" s="35"/>
      <c r="C52" s="35"/>
      <c r="D52" s="35"/>
      <c r="E52" s="35"/>
      <c r="F52" s="35"/>
      <c r="G52" s="35"/>
      <c r="H52" s="35"/>
      <c r="I52" s="35"/>
      <c r="J52" s="35"/>
      <c r="K52" s="35"/>
      <c r="L52" s="36"/>
      <c r="M52" s="36"/>
      <c r="N52" s="36"/>
    </row>
    <row r="53" spans="1:30" s="33" customFormat="1" ht="10.5">
      <c r="A53" s="196" t="s">
        <v>438</v>
      </c>
      <c r="B53" s="35"/>
      <c r="C53" s="35"/>
      <c r="D53" s="35"/>
      <c r="E53" s="35"/>
      <c r="F53" s="35"/>
      <c r="G53" s="35"/>
      <c r="H53" s="35"/>
      <c r="I53" s="35"/>
      <c r="J53" s="35"/>
      <c r="K53" s="35"/>
      <c r="L53" s="36"/>
      <c r="M53" s="36"/>
      <c r="N53" s="36"/>
    </row>
    <row r="54" spans="1:30" s="33" customFormat="1" ht="10.5" customHeight="1">
      <c r="A54" s="34" t="s">
        <v>139</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sheetData>
  <sheetProtection algorithmName="SHA-512" hashValue="VuzLi5gWhZwHM2u5y/6+uo+b5nZ4DlJzuVuGbsyD+EWss3CHArGAfy+VSGb7iZ6GfmYwecuieeoh4GtPfaqzrQ==" saltValue="RlRWCFJgBRVp7pJ5moOFyg==" spinCount="100000" sheet="1" selectLockedCells="1"/>
  <mergeCells count="112">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L14:M14"/>
    <mergeCell ref="B15:C15"/>
    <mergeCell ref="F15:H15"/>
    <mergeCell ref="L15:M15"/>
    <mergeCell ref="B16:C16"/>
    <mergeCell ref="F16:H16"/>
    <mergeCell ref="L16:M16"/>
    <mergeCell ref="B17:C17"/>
    <mergeCell ref="F17:H17"/>
    <mergeCell ref="L17:M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s>
  <phoneticPr fontId="3"/>
  <dataValidations count="27">
    <dataValidation type="list" errorStyle="warning" allowBlank="1" showInputMessage="1" showErrorMessage="1" sqref="F39:H39" xr:uid="{00000000-0002-0000-0000-000000000000}">
      <formula1>$Q$39:$R$39</formula1>
    </dataValidation>
    <dataValidation type="list" errorStyle="warning" allowBlank="1" showInputMessage="1" showErrorMessage="1" sqref="F38:H38" xr:uid="{00000000-0002-0000-0000-000001000000}">
      <formula1>$Q$38:$R$38</formula1>
    </dataValidation>
    <dataValidation type="list" errorStyle="warning" allowBlank="1" showInputMessage="1" showErrorMessage="1" sqref="F37:H37" xr:uid="{00000000-0002-0000-0000-000002000000}">
      <formula1>$Q$37:$R$37</formula1>
    </dataValidation>
    <dataValidation type="list" errorStyle="warning" allowBlank="1" showInputMessage="1" showErrorMessage="1" sqref="F35:H35" xr:uid="{00000000-0002-0000-0000-000003000000}">
      <formula1>$Q$35:$R$35</formula1>
    </dataValidation>
    <dataValidation type="list" errorStyle="warning" allowBlank="1" showInputMessage="1" showErrorMessage="1" sqref="F34:H34" xr:uid="{00000000-0002-0000-0000-000004000000}">
      <formula1>$Q$34:$T$34</formula1>
    </dataValidation>
    <dataValidation type="list" errorStyle="warning" allowBlank="1" showInputMessage="1" showErrorMessage="1" sqref="F33:H33" xr:uid="{00000000-0002-0000-0000-000005000000}">
      <formula1>$Q$33:$R$33</formula1>
    </dataValidation>
    <dataValidation type="list" allowBlank="1" showInputMessage="1" showErrorMessage="1" sqref="F32:H32" xr:uid="{00000000-0002-0000-0000-000006000000}">
      <formula1>$Q$32:$S$32</formula1>
    </dataValidation>
    <dataValidation type="list" allowBlank="1" showInputMessage="1" showErrorMessage="1" sqref="F30:H30" xr:uid="{00000000-0002-0000-0000-000007000000}">
      <formula1>$Q$30:$S$30</formula1>
    </dataValidation>
    <dataValidation type="list" allowBlank="1" showInputMessage="1" showErrorMessage="1" sqref="F29:H29" xr:uid="{00000000-0002-0000-0000-000008000000}">
      <formula1>$Q$29:$S$29</formula1>
    </dataValidation>
    <dataValidation type="list" errorStyle="warning" allowBlank="1" showInputMessage="1" showErrorMessage="1" sqref="F28:H28" xr:uid="{00000000-0002-0000-0000-000009000000}">
      <formula1>$Q$28:$R$28</formula1>
    </dataValidation>
    <dataValidation type="list" errorStyle="warning" allowBlank="1" showInputMessage="1" showErrorMessage="1" sqref="F27:H27" xr:uid="{00000000-0002-0000-0000-00000A000000}">
      <formula1>$Q$27:$R$27</formula1>
    </dataValidation>
    <dataValidation type="list" errorStyle="warning" allowBlank="1" showInputMessage="1" showErrorMessage="1" sqref="F26:H26" xr:uid="{00000000-0002-0000-0000-00000B000000}">
      <formula1>$Q$26:$T$26</formula1>
    </dataValidation>
    <dataValidation type="list" errorStyle="warning" allowBlank="1" showInputMessage="1" showErrorMessage="1" sqref="F25:H25" xr:uid="{00000000-0002-0000-0000-00000C000000}">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D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E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F000000}">
      <formula1>0</formula1>
      <formula2>100</formula2>
    </dataValidation>
    <dataValidation type="list" errorStyle="warning" allowBlank="1" showInputMessage="1" showErrorMessage="1" sqref="F40:H40" xr:uid="{00000000-0002-0000-0000-000010000000}">
      <formula1>$Q$40:$R$40</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CD001-913C-4193-9429-280DED75C44C}">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13" t="s">
        <v>430</v>
      </c>
      <c r="B1" s="114"/>
      <c r="C1" s="114"/>
      <c r="D1" s="114"/>
      <c r="E1" s="114"/>
      <c r="F1" s="114"/>
      <c r="G1" s="115"/>
      <c r="H1" s="114"/>
      <c r="I1" s="114"/>
      <c r="J1" s="114"/>
      <c r="K1" s="114"/>
      <c r="L1" s="114"/>
      <c r="M1" s="114"/>
      <c r="N1" s="114"/>
      <c r="O1" s="114"/>
      <c r="P1" s="114"/>
      <c r="Q1" s="116"/>
      <c r="R1" s="114"/>
      <c r="S1" s="114"/>
      <c r="T1" s="117"/>
      <c r="U1" s="150"/>
      <c r="V1" s="150"/>
      <c r="W1" s="150"/>
      <c r="X1" s="150"/>
      <c r="Y1" s="150"/>
      <c r="Z1" s="117"/>
      <c r="AA1" s="117"/>
    </row>
    <row r="2" spans="1:27" ht="14.25" thickBot="1">
      <c r="A2" s="114"/>
      <c r="B2" s="114"/>
      <c r="C2" s="114"/>
      <c r="D2" s="114"/>
      <c r="E2" s="114"/>
      <c r="F2" s="114"/>
      <c r="G2" s="115"/>
      <c r="H2" s="114"/>
      <c r="I2" s="114"/>
      <c r="J2" s="114"/>
      <c r="K2" s="114"/>
      <c r="L2" s="114"/>
      <c r="M2" s="114"/>
      <c r="N2" s="114"/>
      <c r="O2" s="114"/>
      <c r="P2" s="114"/>
      <c r="Q2" s="116"/>
      <c r="R2" s="114"/>
      <c r="S2" s="114"/>
      <c r="T2" s="117"/>
      <c r="U2" s="150"/>
      <c r="V2" s="150"/>
      <c r="W2" s="150"/>
      <c r="X2" s="150"/>
      <c r="Y2" s="150"/>
      <c r="Z2" s="117"/>
      <c r="AA2" s="117"/>
    </row>
    <row r="3" spans="1:27" ht="12.75" customHeight="1" thickBot="1">
      <c r="A3" s="117"/>
      <c r="B3" s="117"/>
      <c r="C3" s="114"/>
      <c r="D3" s="114"/>
      <c r="E3" s="114"/>
      <c r="F3" s="117"/>
      <c r="G3" s="119"/>
      <c r="H3" s="441" t="s">
        <v>0</v>
      </c>
      <c r="I3" s="442"/>
      <c r="J3" s="442"/>
      <c r="K3" s="443">
        <f>'様式-共1-Ⅰ（建築）'!H2</f>
        <v>22090902</v>
      </c>
      <c r="L3" s="444"/>
      <c r="M3" s="444"/>
      <c r="N3" s="444"/>
      <c r="O3" s="444"/>
      <c r="P3" s="445"/>
      <c r="Q3" s="120"/>
      <c r="R3" s="114"/>
      <c r="S3" s="114"/>
      <c r="T3" s="117"/>
      <c r="U3" s="150" t="s">
        <v>158</v>
      </c>
      <c r="V3" s="150" t="s">
        <v>159</v>
      </c>
      <c r="W3" s="150"/>
      <c r="X3" s="150" t="s">
        <v>160</v>
      </c>
      <c r="Y3" s="150" t="s">
        <v>161</v>
      </c>
      <c r="Z3" s="117" t="s">
        <v>162</v>
      </c>
      <c r="AA3" s="117" t="s">
        <v>163</v>
      </c>
    </row>
    <row r="4" spans="1:27" ht="10.5" customHeight="1">
      <c r="A4" s="117"/>
      <c r="B4" s="117"/>
      <c r="C4" s="114"/>
      <c r="D4" s="114"/>
      <c r="E4" s="114"/>
      <c r="F4" s="117"/>
      <c r="G4" s="119"/>
      <c r="H4" s="115"/>
      <c r="I4" s="115"/>
      <c r="J4" s="149"/>
      <c r="K4" s="149"/>
      <c r="L4" s="149"/>
      <c r="M4" s="149"/>
      <c r="N4" s="149"/>
      <c r="O4" s="149"/>
      <c r="P4" s="149"/>
      <c r="Q4" s="116"/>
      <c r="R4" s="114"/>
      <c r="S4" s="114"/>
      <c r="T4" s="117"/>
      <c r="U4" s="150"/>
      <c r="V4" s="150"/>
      <c r="W4" s="150"/>
      <c r="X4" s="150"/>
      <c r="Y4" s="150"/>
      <c r="Z4" s="117"/>
      <c r="AA4" s="117"/>
    </row>
    <row r="5" spans="1:27" ht="23.25" customHeight="1">
      <c r="A5" s="446" t="s">
        <v>140</v>
      </c>
      <c r="B5" s="446"/>
      <c r="C5" s="446"/>
      <c r="D5" s="446"/>
      <c r="E5" s="446"/>
      <c r="F5" s="446"/>
      <c r="G5" s="446"/>
      <c r="H5" s="446"/>
      <c r="I5" s="446"/>
      <c r="J5" s="446"/>
      <c r="K5" s="446"/>
      <c r="L5" s="446"/>
      <c r="M5" s="446"/>
      <c r="N5" s="446"/>
      <c r="O5" s="446"/>
      <c r="P5" s="446"/>
      <c r="Q5" s="446"/>
      <c r="R5" s="114"/>
      <c r="S5" s="114"/>
      <c r="T5" s="117"/>
      <c r="U5" s="150" t="s">
        <v>216</v>
      </c>
      <c r="V5" s="150" t="s">
        <v>164</v>
      </c>
      <c r="W5" s="150" t="s">
        <v>165</v>
      </c>
      <c r="X5" s="150" t="s">
        <v>166</v>
      </c>
      <c r="Y5" s="150" t="s">
        <v>167</v>
      </c>
      <c r="Z5" s="150" t="s">
        <v>168</v>
      </c>
      <c r="AA5" s="150" t="s">
        <v>169</v>
      </c>
    </row>
    <row r="6" spans="1:27" ht="18" customHeight="1" thickBot="1">
      <c r="A6" s="447" t="s">
        <v>314</v>
      </c>
      <c r="B6" s="448"/>
      <c r="C6" s="449"/>
      <c r="D6" s="199"/>
      <c r="E6" s="199" t="s">
        <v>231</v>
      </c>
      <c r="F6" s="199" t="s">
        <v>212</v>
      </c>
      <c r="G6" s="453" t="s">
        <v>213</v>
      </c>
      <c r="H6" s="454"/>
      <c r="I6" s="454"/>
      <c r="J6" s="454"/>
      <c r="K6" s="454"/>
      <c r="L6" s="454"/>
      <c r="M6" s="454"/>
      <c r="N6" s="454"/>
      <c r="O6" s="454"/>
      <c r="P6" s="454"/>
      <c r="Q6" s="455"/>
      <c r="R6" s="114"/>
      <c r="S6" s="114"/>
      <c r="T6" s="117"/>
      <c r="U6" s="150" t="s">
        <v>217</v>
      </c>
      <c r="V6" s="150"/>
      <c r="W6" s="150"/>
      <c r="X6" s="150"/>
      <c r="Y6" s="150"/>
      <c r="Z6" s="150"/>
      <c r="AA6" s="150"/>
    </row>
    <row r="7" spans="1:27" ht="36" customHeight="1" thickBot="1">
      <c r="A7" s="450"/>
      <c r="B7" s="451"/>
      <c r="C7" s="452"/>
      <c r="D7" s="200" t="s">
        <v>219</v>
      </c>
      <c r="E7" s="201" t="s">
        <v>214</v>
      </c>
      <c r="F7" s="202" t="s">
        <v>211</v>
      </c>
      <c r="G7" s="456"/>
      <c r="H7" s="457"/>
      <c r="I7" s="457"/>
      <c r="J7" s="457"/>
      <c r="K7" s="457"/>
      <c r="L7" s="457"/>
      <c r="M7" s="457"/>
      <c r="N7" s="457"/>
      <c r="O7" s="457"/>
      <c r="P7" s="457"/>
      <c r="Q7" s="458"/>
      <c r="R7" s="114"/>
      <c r="S7" s="115"/>
      <c r="T7" s="117"/>
      <c r="U7" s="150" t="s">
        <v>218</v>
      </c>
      <c r="V7" s="150" t="s">
        <v>94</v>
      </c>
      <c r="W7" s="150" t="s">
        <v>95</v>
      </c>
      <c r="X7" s="198" t="s">
        <v>444</v>
      </c>
      <c r="Y7" s="150" t="s">
        <v>128</v>
      </c>
      <c r="Z7" s="117" t="s">
        <v>170</v>
      </c>
      <c r="AA7" s="117" t="s">
        <v>171</v>
      </c>
    </row>
    <row r="8" spans="1:27" ht="36" customHeight="1" thickBot="1">
      <c r="A8" s="450"/>
      <c r="B8" s="451"/>
      <c r="C8" s="452"/>
      <c r="D8" s="200" t="s">
        <v>220</v>
      </c>
      <c r="E8" s="201" t="s">
        <v>214</v>
      </c>
      <c r="F8" s="202" t="s">
        <v>211</v>
      </c>
      <c r="G8" s="459"/>
      <c r="H8" s="460"/>
      <c r="I8" s="460"/>
      <c r="J8" s="460"/>
      <c r="K8" s="460"/>
      <c r="L8" s="460"/>
      <c r="M8" s="460"/>
      <c r="N8" s="460"/>
      <c r="O8" s="460"/>
      <c r="P8" s="460"/>
      <c r="Q8" s="461"/>
      <c r="R8" s="114"/>
      <c r="S8" s="115"/>
      <c r="T8" s="117"/>
      <c r="U8" s="150" t="s">
        <v>394</v>
      </c>
      <c r="V8" s="150" t="s">
        <v>128</v>
      </c>
      <c r="W8" s="150" t="s">
        <v>96</v>
      </c>
      <c r="X8" s="150" t="s">
        <v>128</v>
      </c>
      <c r="Y8" s="150" t="s">
        <v>172</v>
      </c>
      <c r="Z8" s="117" t="s">
        <v>128</v>
      </c>
      <c r="AA8" s="117" t="s">
        <v>128</v>
      </c>
    </row>
    <row r="9" spans="1:27" ht="37.5" customHeight="1" thickBot="1">
      <c r="A9" s="492" t="s">
        <v>315</v>
      </c>
      <c r="B9" s="409" t="s">
        <v>23</v>
      </c>
      <c r="C9" s="495"/>
      <c r="D9" s="496" t="s">
        <v>24</v>
      </c>
      <c r="E9" s="497"/>
      <c r="F9" s="425" t="s">
        <v>91</v>
      </c>
      <c r="G9" s="426"/>
      <c r="H9" s="427"/>
      <c r="I9" s="203"/>
      <c r="J9" s="204"/>
      <c r="K9" s="205"/>
      <c r="L9" s="205"/>
      <c r="M9" s="205"/>
      <c r="N9" s="205"/>
      <c r="O9" s="206"/>
      <c r="P9" s="206"/>
      <c r="Q9" s="207"/>
      <c r="R9" s="114"/>
      <c r="S9" s="115"/>
      <c r="T9" s="117"/>
      <c r="U9" s="150" t="s">
        <v>425</v>
      </c>
      <c r="V9" s="150"/>
      <c r="W9" s="150"/>
      <c r="X9" s="150"/>
      <c r="Y9" s="150" t="s">
        <v>174</v>
      </c>
      <c r="Z9" s="117"/>
      <c r="AA9" s="117"/>
    </row>
    <row r="10" spans="1:27" ht="39" customHeight="1" thickBot="1">
      <c r="A10" s="493"/>
      <c r="B10" s="408" t="s">
        <v>25</v>
      </c>
      <c r="C10" s="408"/>
      <c r="D10" s="439" t="s">
        <v>221</v>
      </c>
      <c r="E10" s="440"/>
      <c r="F10" s="440"/>
      <c r="G10" s="433"/>
      <c r="H10" s="434"/>
      <c r="I10" s="434"/>
      <c r="J10" s="435"/>
      <c r="K10" s="208" t="s">
        <v>173</v>
      </c>
      <c r="L10" s="416"/>
      <c r="M10" s="417"/>
      <c r="N10" s="417"/>
      <c r="O10" s="417"/>
      <c r="P10" s="417"/>
      <c r="Q10" s="418"/>
      <c r="R10" s="114"/>
      <c r="S10" s="115"/>
      <c r="T10" s="117"/>
      <c r="U10" s="150"/>
      <c r="V10" s="150"/>
      <c r="W10" s="150"/>
      <c r="X10" s="150"/>
      <c r="Y10" s="150" t="s">
        <v>175</v>
      </c>
      <c r="Z10" s="117"/>
      <c r="AA10" s="117"/>
    </row>
    <row r="11" spans="1:27" ht="22.5" customHeight="1" thickBot="1">
      <c r="A11" s="493"/>
      <c r="B11" s="419" t="s">
        <v>61</v>
      </c>
      <c r="C11" s="420"/>
      <c r="D11" s="420"/>
      <c r="E11" s="420"/>
      <c r="F11" s="420"/>
      <c r="G11" s="420"/>
      <c r="H11" s="420"/>
      <c r="I11" s="420"/>
      <c r="J11" s="420"/>
      <c r="K11" s="420"/>
      <c r="L11" s="420"/>
      <c r="M11" s="420"/>
      <c r="N11" s="420"/>
      <c r="O11" s="420"/>
      <c r="P11" s="420"/>
      <c r="Q11" s="421"/>
      <c r="R11" s="114"/>
      <c r="S11" s="115"/>
      <c r="T11" s="117"/>
      <c r="U11" s="150"/>
      <c r="V11" s="150"/>
      <c r="W11" s="150"/>
      <c r="X11" s="150"/>
      <c r="Y11" s="150"/>
      <c r="Z11" s="117"/>
      <c r="AA11" s="117"/>
    </row>
    <row r="12" spans="1:27" ht="22.5" customHeight="1" thickBot="1">
      <c r="A12" s="493"/>
      <c r="B12" s="408" t="s">
        <v>176</v>
      </c>
      <c r="C12" s="409"/>
      <c r="D12" s="422"/>
      <c r="E12" s="423"/>
      <c r="F12" s="423"/>
      <c r="G12" s="423"/>
      <c r="H12" s="423"/>
      <c r="I12" s="424"/>
      <c r="J12" s="209"/>
      <c r="K12" s="210"/>
      <c r="L12" s="210"/>
      <c r="M12" s="210"/>
      <c r="N12" s="210"/>
      <c r="O12" s="210"/>
      <c r="P12" s="210"/>
      <c r="Q12" s="211"/>
      <c r="R12" s="114"/>
      <c r="S12" s="115"/>
      <c r="T12" s="117"/>
      <c r="U12" s="150"/>
      <c r="V12" s="150"/>
      <c r="W12" s="150"/>
      <c r="X12" s="150"/>
      <c r="Y12" s="150"/>
      <c r="Z12" s="117"/>
      <c r="AA12" s="117"/>
    </row>
    <row r="13" spans="1:27" ht="22.5" customHeight="1" thickBot="1">
      <c r="A13" s="493"/>
      <c r="B13" s="408" t="s">
        <v>126</v>
      </c>
      <c r="C13" s="409"/>
      <c r="D13" s="422"/>
      <c r="E13" s="423"/>
      <c r="F13" s="423"/>
      <c r="G13" s="423"/>
      <c r="H13" s="423"/>
      <c r="I13" s="423"/>
      <c r="J13" s="423"/>
      <c r="K13" s="423"/>
      <c r="L13" s="423"/>
      <c r="M13" s="423"/>
      <c r="N13" s="423"/>
      <c r="O13" s="423"/>
      <c r="P13" s="423"/>
      <c r="Q13" s="424"/>
      <c r="R13" s="114"/>
      <c r="S13" s="115"/>
      <c r="T13" s="117"/>
      <c r="U13" s="150"/>
      <c r="V13" s="150"/>
      <c r="W13" s="150"/>
      <c r="X13" s="150"/>
      <c r="Y13" s="150"/>
      <c r="Z13" s="117"/>
      <c r="AA13" s="117"/>
    </row>
    <row r="14" spans="1:27" ht="32.25" customHeight="1" thickBot="1">
      <c r="A14" s="493"/>
      <c r="B14" s="428" t="s">
        <v>222</v>
      </c>
      <c r="C14" s="429"/>
      <c r="D14" s="430">
        <v>0</v>
      </c>
      <c r="E14" s="431"/>
      <c r="F14" s="431"/>
      <c r="G14" s="432"/>
      <c r="H14" s="413"/>
      <c r="I14" s="414"/>
      <c r="J14" s="414"/>
      <c r="K14" s="414"/>
      <c r="L14" s="414"/>
      <c r="M14" s="414"/>
      <c r="N14" s="414"/>
      <c r="O14" s="414"/>
      <c r="P14" s="414"/>
      <c r="Q14" s="415"/>
      <c r="R14" s="114"/>
      <c r="S14" s="115"/>
      <c r="T14" s="117"/>
      <c r="U14" s="150"/>
      <c r="V14" s="150"/>
      <c r="W14" s="150"/>
      <c r="X14" s="150"/>
      <c r="Y14" s="150"/>
      <c r="Z14" s="117"/>
      <c r="AA14" s="117"/>
    </row>
    <row r="15" spans="1:27" ht="22.5" customHeight="1" thickBot="1">
      <c r="A15" s="493"/>
      <c r="B15" s="408" t="s">
        <v>142</v>
      </c>
      <c r="C15" s="409"/>
      <c r="D15" s="436"/>
      <c r="E15" s="437"/>
      <c r="F15" s="437"/>
      <c r="G15" s="437"/>
      <c r="H15" s="437"/>
      <c r="I15" s="437"/>
      <c r="J15" s="437"/>
      <c r="K15" s="437"/>
      <c r="L15" s="437"/>
      <c r="M15" s="437"/>
      <c r="N15" s="437"/>
      <c r="O15" s="437"/>
      <c r="P15" s="437"/>
      <c r="Q15" s="438"/>
      <c r="R15" s="114"/>
      <c r="S15" s="115"/>
      <c r="T15" s="117"/>
      <c r="U15" s="150"/>
      <c r="V15" s="150"/>
      <c r="W15" s="150"/>
      <c r="X15" s="150"/>
      <c r="Y15" s="150"/>
      <c r="Z15" s="117"/>
      <c r="AA15" s="117"/>
    </row>
    <row r="16" spans="1:27" ht="60" customHeight="1" thickBot="1">
      <c r="A16" s="493"/>
      <c r="B16" s="408" t="s">
        <v>27</v>
      </c>
      <c r="C16" s="409"/>
      <c r="D16" s="410"/>
      <c r="E16" s="411"/>
      <c r="F16" s="411"/>
      <c r="G16" s="411"/>
      <c r="H16" s="411"/>
      <c r="I16" s="411"/>
      <c r="J16" s="411"/>
      <c r="K16" s="411"/>
      <c r="L16" s="411"/>
      <c r="M16" s="411"/>
      <c r="N16" s="411"/>
      <c r="O16" s="411"/>
      <c r="P16" s="411"/>
      <c r="Q16" s="412"/>
      <c r="R16" s="114"/>
      <c r="S16" s="115"/>
      <c r="T16" s="117"/>
      <c r="U16" s="150"/>
      <c r="V16" s="150"/>
      <c r="W16" s="150"/>
      <c r="X16" s="150"/>
      <c r="Y16" s="150"/>
      <c r="Z16" s="117"/>
      <c r="AA16" s="117"/>
    </row>
    <row r="17" spans="1:25" ht="23.25" customHeight="1" thickBot="1">
      <c r="A17" s="493"/>
      <c r="B17" s="408" t="s">
        <v>127</v>
      </c>
      <c r="C17" s="409"/>
      <c r="D17" s="467"/>
      <c r="E17" s="468"/>
      <c r="F17" s="468"/>
      <c r="G17" s="468"/>
      <c r="H17" s="212" t="s">
        <v>81</v>
      </c>
      <c r="I17" s="468"/>
      <c r="J17" s="468"/>
      <c r="K17" s="468"/>
      <c r="L17" s="468"/>
      <c r="M17" s="468"/>
      <c r="N17" s="468"/>
      <c r="O17" s="468"/>
      <c r="P17" s="468"/>
      <c r="Q17" s="469"/>
      <c r="R17" s="114"/>
      <c r="S17" s="115"/>
      <c r="T17" s="117"/>
      <c r="U17" s="150"/>
      <c r="V17" s="150"/>
      <c r="W17" s="150"/>
      <c r="X17" s="150"/>
      <c r="Y17" s="150"/>
    </row>
    <row r="18" spans="1:25" ht="23.25" customHeight="1" thickBot="1">
      <c r="A18" s="494"/>
      <c r="B18" s="408" t="s">
        <v>165</v>
      </c>
      <c r="C18" s="409"/>
      <c r="D18" s="470" t="s">
        <v>97</v>
      </c>
      <c r="E18" s="471"/>
      <c r="F18" s="472" t="s">
        <v>28</v>
      </c>
      <c r="G18" s="473"/>
      <c r="H18" s="473"/>
      <c r="I18" s="473"/>
      <c r="J18" s="473"/>
      <c r="K18" s="473"/>
      <c r="L18" s="473"/>
      <c r="M18" s="473"/>
      <c r="N18" s="474"/>
      <c r="O18" s="475"/>
      <c r="P18" s="476"/>
      <c r="Q18" s="477"/>
      <c r="R18" s="114"/>
      <c r="S18" s="115"/>
      <c r="T18" s="117"/>
      <c r="U18" s="150"/>
      <c r="V18" s="150"/>
      <c r="W18" s="150"/>
      <c r="X18" s="150"/>
      <c r="Y18" s="150"/>
    </row>
    <row r="19" spans="1:25" ht="27" customHeight="1" thickBot="1">
      <c r="A19" s="478" t="s">
        <v>439</v>
      </c>
      <c r="B19" s="479"/>
      <c r="C19" s="480"/>
      <c r="D19" s="484" t="s">
        <v>440</v>
      </c>
      <c r="E19" s="485"/>
      <c r="F19" s="486"/>
      <c r="G19" s="487"/>
      <c r="H19" s="488"/>
      <c r="I19" s="489" t="s">
        <v>442</v>
      </c>
      <c r="J19" s="490"/>
      <c r="K19" s="491"/>
      <c r="L19" s="462"/>
      <c r="M19" s="463"/>
      <c r="N19" s="463"/>
      <c r="O19" s="463"/>
      <c r="P19" s="463"/>
      <c r="Q19" s="464"/>
      <c r="R19" s="114"/>
      <c r="S19" s="115"/>
      <c r="T19" s="117"/>
      <c r="U19" s="150"/>
      <c r="V19" s="150"/>
      <c r="W19" s="150"/>
      <c r="X19" s="150"/>
      <c r="Y19" s="150"/>
    </row>
    <row r="20" spans="1:25" ht="39" customHeight="1" thickBot="1">
      <c r="A20" s="481"/>
      <c r="B20" s="482"/>
      <c r="C20" s="483"/>
      <c r="D20" s="465" t="s">
        <v>441</v>
      </c>
      <c r="E20" s="466"/>
      <c r="F20" s="504"/>
      <c r="G20" s="505"/>
      <c r="H20" s="505"/>
      <c r="I20" s="505"/>
      <c r="J20" s="505"/>
      <c r="K20" s="505"/>
      <c r="L20" s="505"/>
      <c r="M20" s="505"/>
      <c r="N20" s="505"/>
      <c r="O20" s="505"/>
      <c r="P20" s="505"/>
      <c r="Q20" s="506"/>
      <c r="R20" s="114"/>
      <c r="S20" s="115"/>
      <c r="T20" s="117"/>
      <c r="U20" s="150"/>
      <c r="V20" s="150"/>
      <c r="W20" s="150"/>
      <c r="X20" s="150"/>
      <c r="Y20" s="150"/>
    </row>
    <row r="21" spans="1:25" ht="39" customHeight="1" thickBot="1">
      <c r="A21" s="478" t="s">
        <v>316</v>
      </c>
      <c r="B21" s="479"/>
      <c r="C21" s="480"/>
      <c r="D21" s="507" t="s">
        <v>141</v>
      </c>
      <c r="E21" s="508"/>
      <c r="F21" s="509"/>
      <c r="G21" s="509"/>
      <c r="H21" s="509"/>
      <c r="I21" s="508"/>
      <c r="J21" s="508"/>
      <c r="K21" s="508"/>
      <c r="L21" s="510"/>
      <c r="M21" s="470" t="s">
        <v>98</v>
      </c>
      <c r="N21" s="503"/>
      <c r="O21" s="503"/>
      <c r="P21" s="503"/>
      <c r="Q21" s="471"/>
      <c r="R21" s="114"/>
      <c r="S21" s="115"/>
      <c r="T21" s="117"/>
      <c r="U21" s="150"/>
      <c r="V21" s="150"/>
      <c r="W21" s="150"/>
      <c r="X21" s="150"/>
      <c r="Y21" s="150"/>
    </row>
    <row r="22" spans="1:25" ht="39" customHeight="1" thickBot="1">
      <c r="A22" s="498" t="s">
        <v>317</v>
      </c>
      <c r="B22" s="499"/>
      <c r="C22" s="500"/>
      <c r="D22" s="501" t="s">
        <v>31</v>
      </c>
      <c r="E22" s="502"/>
      <c r="F22" s="470" t="s">
        <v>91</v>
      </c>
      <c r="G22" s="503"/>
      <c r="H22" s="471"/>
      <c r="I22" s="511" t="s">
        <v>32</v>
      </c>
      <c r="J22" s="512"/>
      <c r="K22" s="512"/>
      <c r="L22" s="512"/>
      <c r="M22" s="513"/>
      <c r="N22" s="514"/>
      <c r="O22" s="515"/>
      <c r="P22" s="515"/>
      <c r="Q22" s="516"/>
      <c r="R22" s="114"/>
      <c r="S22" s="115"/>
      <c r="T22" s="117"/>
      <c r="U22" s="150"/>
      <c r="V22" s="150"/>
      <c r="W22" s="150"/>
      <c r="X22" s="150"/>
      <c r="Y22" s="150"/>
    </row>
    <row r="23" spans="1:25" ht="39" customHeight="1" thickBot="1">
      <c r="A23" s="498" t="s">
        <v>318</v>
      </c>
      <c r="B23" s="499"/>
      <c r="C23" s="500"/>
      <c r="D23" s="501" t="s">
        <v>84</v>
      </c>
      <c r="E23" s="502"/>
      <c r="F23" s="470" t="s">
        <v>177</v>
      </c>
      <c r="G23" s="503"/>
      <c r="H23" s="471"/>
      <c r="I23" s="193"/>
      <c r="J23" s="213"/>
      <c r="K23" s="213"/>
      <c r="L23" s="213"/>
      <c r="M23" s="213"/>
      <c r="N23" s="214"/>
      <c r="O23" s="214"/>
      <c r="P23" s="214"/>
      <c r="Q23" s="215"/>
      <c r="R23" s="114"/>
      <c r="S23" s="115"/>
      <c r="T23" s="117"/>
      <c r="U23" s="150"/>
      <c r="V23" s="150"/>
      <c r="W23" s="150"/>
      <c r="X23" s="150"/>
      <c r="Y23" s="150"/>
    </row>
    <row r="24" spans="1:25" s="118" customFormat="1" ht="6.75" customHeight="1" thickBot="1">
      <c r="A24" s="216"/>
      <c r="B24" s="216"/>
      <c r="C24" s="216"/>
      <c r="D24" s="217"/>
      <c r="E24" s="217"/>
      <c r="F24" s="218"/>
      <c r="G24" s="218"/>
      <c r="H24" s="218"/>
      <c r="I24" s="218"/>
      <c r="J24" s="218"/>
      <c r="K24" s="218"/>
      <c r="L24" s="218"/>
      <c r="M24" s="218"/>
      <c r="N24" s="218"/>
      <c r="O24" s="218"/>
      <c r="P24" s="218"/>
      <c r="Q24" s="218"/>
      <c r="R24" s="147"/>
      <c r="S24" s="147"/>
      <c r="U24" s="219"/>
      <c r="V24" s="219"/>
      <c r="W24" s="219"/>
      <c r="X24" s="219"/>
      <c r="Y24" s="219"/>
    </row>
    <row r="25" spans="1:25" s="118" customFormat="1" ht="14.25" customHeight="1" thickBot="1">
      <c r="A25" s="143" t="s">
        <v>41</v>
      </c>
      <c r="B25" s="220"/>
      <c r="C25" s="118" t="s">
        <v>42</v>
      </c>
      <c r="G25" s="145"/>
      <c r="R25" s="147"/>
      <c r="S25" s="147"/>
      <c r="U25" s="219"/>
      <c r="V25" s="219"/>
      <c r="W25" s="219"/>
      <c r="X25" s="219"/>
      <c r="Y25" s="219"/>
    </row>
    <row r="26" spans="1:25" s="118" customFormat="1" ht="14.25" customHeight="1" thickBot="1">
      <c r="A26" s="143"/>
      <c r="B26" s="146"/>
      <c r="C26" s="118" t="s">
        <v>43</v>
      </c>
      <c r="G26" s="145"/>
      <c r="R26" s="147"/>
      <c r="S26" s="147"/>
      <c r="U26" s="219"/>
      <c r="V26" s="219"/>
      <c r="W26" s="219"/>
      <c r="X26" s="219"/>
      <c r="Y26" s="219"/>
    </row>
    <row r="27" spans="1:25" s="118" customFormat="1" ht="14.25" customHeight="1">
      <c r="A27" s="148" t="s">
        <v>44</v>
      </c>
      <c r="B27" s="118" t="s">
        <v>45</v>
      </c>
      <c r="R27" s="147"/>
      <c r="S27" s="147"/>
      <c r="U27" s="219"/>
      <c r="V27" s="219"/>
      <c r="W27" s="219"/>
      <c r="X27" s="219"/>
      <c r="Y27" s="219"/>
    </row>
    <row r="28" spans="1:25" ht="14.25" customHeight="1">
      <c r="A28" s="148" t="s">
        <v>46</v>
      </c>
      <c r="B28" s="197" t="s">
        <v>443</v>
      </c>
      <c r="C28" s="118"/>
      <c r="D28" s="118"/>
      <c r="E28" s="118"/>
      <c r="F28" s="118"/>
      <c r="G28" s="118"/>
      <c r="H28" s="118"/>
      <c r="I28" s="118"/>
      <c r="J28" s="118"/>
      <c r="K28" s="118"/>
      <c r="L28" s="118"/>
      <c r="M28" s="118"/>
      <c r="N28" s="118"/>
      <c r="O28" s="118"/>
      <c r="P28" s="118"/>
      <c r="Q28" s="118"/>
      <c r="R28" s="114"/>
      <c r="S28" s="114"/>
      <c r="T28" s="117"/>
      <c r="U28" s="150"/>
      <c r="V28" s="150"/>
      <c r="W28" s="150"/>
      <c r="X28" s="150"/>
      <c r="Y28" s="150"/>
    </row>
    <row r="29" spans="1:25">
      <c r="A29" s="117"/>
      <c r="B29" s="117"/>
      <c r="C29" s="117"/>
      <c r="D29" s="117"/>
      <c r="E29" s="117"/>
      <c r="F29" s="117"/>
      <c r="G29" s="119"/>
      <c r="H29" s="117"/>
      <c r="I29" s="117"/>
      <c r="J29" s="117"/>
      <c r="K29" s="117"/>
      <c r="L29" s="117"/>
      <c r="M29" s="117"/>
      <c r="N29" s="117"/>
      <c r="O29" s="117"/>
      <c r="P29" s="117"/>
      <c r="Q29" s="117"/>
      <c r="R29" s="114"/>
      <c r="S29" s="114"/>
      <c r="T29" s="117"/>
      <c r="U29" s="150"/>
      <c r="V29" s="150"/>
      <c r="W29" s="150"/>
      <c r="X29" s="150"/>
      <c r="Y29" s="150"/>
    </row>
    <row r="30" spans="1:25">
      <c r="A30" s="117"/>
      <c r="B30" s="117"/>
      <c r="C30" s="117"/>
      <c r="D30" s="117"/>
      <c r="E30" s="117"/>
      <c r="F30" s="117"/>
      <c r="G30" s="119"/>
      <c r="H30" s="117"/>
      <c r="I30" s="117"/>
      <c r="J30" s="117"/>
      <c r="K30" s="117"/>
      <c r="L30" s="117"/>
      <c r="M30" s="117"/>
      <c r="N30" s="117"/>
      <c r="O30" s="117"/>
      <c r="P30" s="117"/>
      <c r="Q30" s="117"/>
      <c r="R30" s="114"/>
      <c r="S30" s="114"/>
      <c r="T30" s="117"/>
      <c r="U30" s="150"/>
      <c r="V30" s="150"/>
      <c r="W30" s="150"/>
      <c r="X30" s="150"/>
      <c r="Y30" s="150"/>
    </row>
  </sheetData>
  <sheetProtection sheet="1" selectLockedCells="1"/>
  <mergeCells count="52">
    <mergeCell ref="A23:C23"/>
    <mergeCell ref="D23:E23"/>
    <mergeCell ref="F23:H23"/>
    <mergeCell ref="F20:Q20"/>
    <mergeCell ref="A21:C21"/>
    <mergeCell ref="D21:L21"/>
    <mergeCell ref="M21:Q21"/>
    <mergeCell ref="A22:C22"/>
    <mergeCell ref="D22:E22"/>
    <mergeCell ref="F22:H22"/>
    <mergeCell ref="I22:M22"/>
    <mergeCell ref="N22:Q22"/>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H3:J3"/>
    <mergeCell ref="K3:P3"/>
    <mergeCell ref="A5:Q5"/>
    <mergeCell ref="A6:C8"/>
    <mergeCell ref="G6:Q6"/>
    <mergeCell ref="G7:Q7"/>
    <mergeCell ref="G8:Q8"/>
    <mergeCell ref="F9:H9"/>
    <mergeCell ref="B14:C14"/>
    <mergeCell ref="D14:G14"/>
    <mergeCell ref="G10:J10"/>
    <mergeCell ref="B15:C15"/>
    <mergeCell ref="D15:Q15"/>
    <mergeCell ref="B13:C13"/>
    <mergeCell ref="D13:Q13"/>
    <mergeCell ref="B10:C10"/>
    <mergeCell ref="D10:F10"/>
    <mergeCell ref="B16:C16"/>
    <mergeCell ref="D16:Q16"/>
    <mergeCell ref="H14:Q14"/>
    <mergeCell ref="L10:Q10"/>
    <mergeCell ref="B11:Q11"/>
    <mergeCell ref="B12:C12"/>
    <mergeCell ref="D12:I12"/>
  </mergeCells>
  <phoneticPr fontId="3"/>
  <dataValidations count="10">
    <dataValidation type="list" errorStyle="warning" allowBlank="1" showInputMessage="1" showErrorMessage="1" sqref="D18:E18" xr:uid="{A8415806-3896-4E07-976B-0CAA8E680009}">
      <formula1>$W$7:$W$8</formula1>
    </dataValidation>
    <dataValidation allowBlank="1" showInputMessage="1" showErrorMessage="1" prompt="入力は_x000a_西暦/月/日" sqref="D17:G17 L19:Q19 I17:Q17 N22:N23" xr:uid="{26B80AA9-DCF2-4DFE-BD0A-88F60D6461B8}"/>
    <dataValidation allowBlank="1" showInputMessage="1" showErrorMessage="1" promptTitle="CORINS登録番号の記入例" prompt="_x000a_　・1234-5678W_x000a_　　（4桁-4桁+英字）_x000a_　・1234567890_x000a_　　（10桁の数字）" sqref="L10:Q10" xr:uid="{9A69E415-A76C-47F4-A803-A31836D624FD}"/>
    <dataValidation type="whole" allowBlank="1" showInputMessage="1" showErrorMessage="1" sqref="E7:E8" xr:uid="{E6387E55-A633-4E7A-ACF5-91EB841B6A2C}">
      <formula1>0</formula1>
      <formula2>100</formula2>
    </dataValidation>
    <dataValidation type="list" errorStyle="warning" allowBlank="1" showInputMessage="1" showErrorMessage="1" sqref="F9:H9" xr:uid="{064D1E45-99A9-49D8-B30F-F89139A7BD96}">
      <formula1>$V$7:$V$8</formula1>
    </dataValidation>
    <dataValidation type="list" errorStyle="warning" allowBlank="1" showInputMessage="1" showErrorMessage="1" sqref="F19:H19" xr:uid="{4898EA69-0BF2-4A67-AFB1-5777C1D279A9}">
      <formula1>$X$7:$X$8</formula1>
    </dataValidation>
    <dataValidation type="list" errorStyle="warning" allowBlank="1" showErrorMessage="1" sqref="F22:H22" xr:uid="{D737F6EB-8109-4CA7-9801-5B99452C9563}">
      <formula1>$Z$7:$Z$8</formula1>
    </dataValidation>
    <dataValidation type="list" errorStyle="warning" allowBlank="1" showErrorMessage="1" sqref="F23:H23" xr:uid="{78AC6EF2-CE43-4FB8-BDD0-DE034544ABF4}">
      <formula1>$AA$7:$AA$8</formula1>
    </dataValidation>
    <dataValidation type="list" errorStyle="warning" allowBlank="1" showInputMessage="1" showErrorMessage="1" sqref="M21:Q21" xr:uid="{E8CC57F9-3C5D-4C74-8105-E515659873DD}">
      <formula1>$Y$7:$Y$10</formula1>
    </dataValidation>
    <dataValidation type="list" errorStyle="warning" allowBlank="1" showInputMessage="1" showErrorMessage="1" sqref="F7:F8" xr:uid="{0593B7DA-09DD-46CB-9703-59D9B55075AD}">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36EB-BAD7-4328-AE7C-1DC620F3F829}">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21" t="s">
        <v>431</v>
      </c>
      <c r="B1" s="88"/>
      <c r="C1" s="88"/>
      <c r="D1" s="88"/>
      <c r="E1" s="88"/>
      <c r="F1" s="222"/>
      <c r="G1" s="88"/>
      <c r="H1" s="88"/>
      <c r="I1" s="88"/>
      <c r="J1" s="88"/>
      <c r="K1" s="88"/>
      <c r="L1" s="88"/>
      <c r="M1" s="223"/>
      <c r="N1" s="88"/>
      <c r="O1" s="88"/>
      <c r="P1" s="89"/>
      <c r="Q1" s="89"/>
    </row>
    <row r="2" spans="1:27" ht="14.25" thickBot="1">
      <c r="A2" s="88"/>
      <c r="B2" s="88"/>
      <c r="C2" s="88"/>
      <c r="D2" s="88"/>
      <c r="E2" s="89"/>
      <c r="F2" s="194" t="s">
        <v>0</v>
      </c>
      <c r="G2" s="292">
        <f>'様式-共1-Ⅰ（建築）'!H2</f>
        <v>22090902</v>
      </c>
      <c r="H2" s="293"/>
      <c r="I2" s="293"/>
      <c r="J2" s="293"/>
      <c r="K2" s="293"/>
      <c r="L2" s="294"/>
      <c r="M2" s="90"/>
      <c r="N2" s="88"/>
      <c r="O2" s="88"/>
      <c r="P2" s="89"/>
      <c r="Q2" s="89"/>
    </row>
    <row r="3" spans="1:27" ht="10.5" customHeight="1">
      <c r="A3" s="117"/>
      <c r="B3" s="117"/>
      <c r="C3" s="114"/>
      <c r="D3" s="114"/>
      <c r="E3" s="114"/>
      <c r="F3" s="117"/>
      <c r="G3" s="119"/>
      <c r="H3" s="115"/>
      <c r="I3" s="115"/>
      <c r="J3" s="149"/>
      <c r="K3" s="149"/>
      <c r="L3" s="149"/>
      <c r="M3" s="149"/>
      <c r="N3" s="149"/>
      <c r="O3" s="149"/>
      <c r="P3" s="149"/>
      <c r="Q3" s="116"/>
      <c r="R3" s="114"/>
      <c r="S3" s="114"/>
      <c r="T3" s="117"/>
      <c r="U3" s="150"/>
      <c r="V3" s="150"/>
      <c r="W3" s="150"/>
      <c r="X3" s="150"/>
      <c r="Y3" s="150"/>
      <c r="Z3" s="117"/>
      <c r="AA3" s="117"/>
    </row>
    <row r="4" spans="1:27" ht="23.25" customHeight="1" thickBot="1">
      <c r="A4" s="517" t="s">
        <v>47</v>
      </c>
      <c r="B4" s="517"/>
      <c r="C4" s="517"/>
      <c r="D4" s="517"/>
      <c r="E4" s="517"/>
      <c r="F4" s="517"/>
      <c r="G4" s="517"/>
      <c r="H4" s="517"/>
      <c r="I4" s="517"/>
      <c r="J4" s="517"/>
      <c r="K4" s="517"/>
      <c r="L4" s="517"/>
      <c r="M4" s="517"/>
      <c r="N4" s="88"/>
      <c r="O4" s="88"/>
      <c r="P4" s="89"/>
      <c r="Q4" s="89" t="s">
        <v>163</v>
      </c>
    </row>
    <row r="5" spans="1:27" ht="18" customHeight="1" thickBot="1">
      <c r="A5" s="222"/>
      <c r="B5" s="14"/>
      <c r="C5" s="518" t="s">
        <v>100</v>
      </c>
      <c r="D5" s="519"/>
      <c r="E5" s="519"/>
      <c r="F5" s="519"/>
      <c r="G5" s="519"/>
      <c r="H5" s="519"/>
      <c r="I5" s="519"/>
      <c r="J5" s="519"/>
      <c r="K5" s="520"/>
      <c r="L5" s="14"/>
      <c r="M5" s="14"/>
      <c r="N5" s="88"/>
      <c r="O5" s="88"/>
      <c r="P5" s="89"/>
      <c r="Q5" s="89" t="s">
        <v>94</v>
      </c>
    </row>
    <row r="6" spans="1:27" ht="6" customHeight="1" thickBot="1">
      <c r="A6" s="222"/>
      <c r="B6" s="14"/>
      <c r="C6" s="222"/>
      <c r="D6" s="15"/>
      <c r="E6" s="15"/>
      <c r="F6" s="15"/>
      <c r="G6" s="15"/>
      <c r="H6" s="15"/>
      <c r="I6" s="15"/>
      <c r="J6" s="15"/>
      <c r="K6" s="15"/>
      <c r="L6" s="14"/>
      <c r="M6" s="14"/>
      <c r="N6" s="88"/>
      <c r="O6" s="88"/>
      <c r="P6" s="89"/>
      <c r="Q6" s="89" t="s">
        <v>128</v>
      </c>
    </row>
    <row r="7" spans="1:27" ht="27" customHeight="1" thickBot="1">
      <c r="A7" s="521" t="s">
        <v>101</v>
      </c>
      <c r="B7" s="522"/>
      <c r="C7" s="523"/>
      <c r="D7" s="224" t="s">
        <v>48</v>
      </c>
      <c r="E7" s="527"/>
      <c r="F7" s="528"/>
      <c r="G7" s="225"/>
      <c r="H7" s="226"/>
      <c r="I7" s="226"/>
      <c r="J7" s="226"/>
      <c r="K7" s="226"/>
      <c r="L7" s="226"/>
      <c r="M7" s="227"/>
      <c r="N7" s="88"/>
      <c r="O7" s="115"/>
      <c r="P7" s="89"/>
      <c r="Q7" s="89"/>
    </row>
    <row r="8" spans="1:27" ht="27" customHeight="1" thickBot="1">
      <c r="A8" s="524"/>
      <c r="B8" s="525"/>
      <c r="C8" s="526"/>
      <c r="D8" s="228" t="s">
        <v>49</v>
      </c>
      <c r="E8" s="529" t="s">
        <v>99</v>
      </c>
      <c r="F8" s="530"/>
      <c r="G8" s="229"/>
      <c r="H8" s="230"/>
      <c r="I8" s="230"/>
      <c r="J8" s="230"/>
      <c r="K8" s="230"/>
      <c r="L8" s="231"/>
      <c r="M8" s="232"/>
      <c r="N8" s="88"/>
      <c r="O8" s="115"/>
      <c r="P8" s="89"/>
      <c r="Q8" s="89"/>
    </row>
    <row r="9" spans="1:27" ht="27" customHeight="1" thickBot="1">
      <c r="A9" s="521" t="s">
        <v>102</v>
      </c>
      <c r="B9" s="522"/>
      <c r="C9" s="523"/>
      <c r="D9" s="224" t="s">
        <v>48</v>
      </c>
      <c r="E9" s="534"/>
      <c r="F9" s="535"/>
      <c r="G9" s="536" t="s">
        <v>230</v>
      </c>
      <c r="H9" s="537"/>
      <c r="I9" s="537"/>
      <c r="J9" s="537"/>
      <c r="K9" s="538"/>
      <c r="L9" s="539" t="s">
        <v>210</v>
      </c>
      <c r="M9" s="540"/>
      <c r="N9" s="88"/>
      <c r="O9" s="115"/>
      <c r="P9" s="89"/>
      <c r="Q9" s="89"/>
    </row>
    <row r="10" spans="1:27" ht="27" customHeight="1">
      <c r="A10" s="524"/>
      <c r="B10" s="525"/>
      <c r="C10" s="526"/>
      <c r="D10" s="233" t="s">
        <v>49</v>
      </c>
      <c r="E10" s="541" t="s">
        <v>74</v>
      </c>
      <c r="F10" s="542"/>
      <c r="G10" s="234" t="s">
        <v>75</v>
      </c>
      <c r="H10" s="234"/>
      <c r="I10" s="234"/>
      <c r="J10" s="234"/>
      <c r="K10" s="234"/>
      <c r="L10" s="234"/>
      <c r="M10" s="235"/>
      <c r="N10" s="88"/>
      <c r="O10" s="88"/>
      <c r="P10" s="89"/>
      <c r="Q10" s="89"/>
    </row>
    <row r="11" spans="1:27" ht="15" customHeight="1" thickBot="1">
      <c r="A11" s="236"/>
      <c r="B11" s="237"/>
      <c r="C11" s="237"/>
      <c r="D11" s="238"/>
      <c r="E11" s="238"/>
      <c r="F11" s="238"/>
      <c r="G11" s="231"/>
      <c r="H11" s="231"/>
      <c r="I11" s="231"/>
      <c r="J11" s="231"/>
      <c r="K11" s="231"/>
      <c r="L11" s="231"/>
      <c r="M11" s="239"/>
      <c r="N11" s="88"/>
      <c r="O11" s="88"/>
      <c r="P11" s="89"/>
      <c r="Q11" s="89"/>
    </row>
    <row r="12" spans="1:27" ht="27" customHeight="1" thickBot="1">
      <c r="A12" s="543" t="s">
        <v>319</v>
      </c>
      <c r="B12" s="544"/>
      <c r="C12" s="240" t="s">
        <v>50</v>
      </c>
      <c r="D12" s="241" t="s">
        <v>24</v>
      </c>
      <c r="E12" s="529" t="s">
        <v>91</v>
      </c>
      <c r="F12" s="530"/>
      <c r="G12" s="225"/>
      <c r="H12" s="226"/>
      <c r="I12" s="226"/>
      <c r="J12" s="226"/>
      <c r="K12" s="226"/>
      <c r="L12" s="226"/>
      <c r="M12" s="227"/>
      <c r="N12" s="88"/>
      <c r="O12" s="115"/>
      <c r="P12" s="89"/>
      <c r="Q12" s="89"/>
    </row>
    <row r="13" spans="1:27" ht="36" customHeight="1" thickBot="1">
      <c r="A13" s="545"/>
      <c r="B13" s="546"/>
      <c r="C13" s="242" t="s">
        <v>51</v>
      </c>
      <c r="D13" s="549" t="s">
        <v>26</v>
      </c>
      <c r="E13" s="525"/>
      <c r="F13" s="550"/>
      <c r="G13" s="551"/>
      <c r="H13" s="243" t="s">
        <v>173</v>
      </c>
      <c r="I13" s="552"/>
      <c r="J13" s="553"/>
      <c r="K13" s="553"/>
      <c r="L13" s="553"/>
      <c r="M13" s="554"/>
      <c r="N13" s="88"/>
      <c r="O13" s="88"/>
      <c r="P13" s="89"/>
      <c r="Q13" s="89"/>
    </row>
    <row r="14" spans="1:27" ht="18" customHeight="1" thickBot="1">
      <c r="A14" s="545"/>
      <c r="B14" s="546"/>
      <c r="C14" s="555" t="s">
        <v>71</v>
      </c>
      <c r="D14" s="556"/>
      <c r="E14" s="556"/>
      <c r="F14" s="556"/>
      <c r="G14" s="556"/>
      <c r="H14" s="556"/>
      <c r="I14" s="556"/>
      <c r="J14" s="556"/>
      <c r="K14" s="556"/>
      <c r="L14" s="556"/>
      <c r="M14" s="557"/>
      <c r="N14" s="88"/>
      <c r="O14" s="88"/>
      <c r="P14" s="89"/>
      <c r="Q14" s="89"/>
    </row>
    <row r="15" spans="1:27" ht="18" customHeight="1" thickBot="1">
      <c r="A15" s="545"/>
      <c r="B15" s="546"/>
      <c r="C15" s="244" t="s">
        <v>176</v>
      </c>
      <c r="D15" s="558"/>
      <c r="E15" s="559"/>
      <c r="F15" s="560"/>
      <c r="G15" s="245"/>
      <c r="H15" s="246"/>
      <c r="I15" s="246"/>
      <c r="J15" s="246"/>
      <c r="K15" s="246"/>
      <c r="L15" s="246"/>
      <c r="M15" s="247"/>
      <c r="N15" s="88"/>
      <c r="O15" s="88"/>
      <c r="P15" s="89"/>
      <c r="Q15" s="89"/>
    </row>
    <row r="16" spans="1:27" ht="18" customHeight="1" thickBot="1">
      <c r="A16" s="545"/>
      <c r="B16" s="546"/>
      <c r="C16" s="248" t="s">
        <v>178</v>
      </c>
      <c r="D16" s="558"/>
      <c r="E16" s="559"/>
      <c r="F16" s="559"/>
      <c r="G16" s="559"/>
      <c r="H16" s="559"/>
      <c r="I16" s="559"/>
      <c r="J16" s="559"/>
      <c r="K16" s="559"/>
      <c r="L16" s="559"/>
      <c r="M16" s="560"/>
      <c r="N16" s="88"/>
      <c r="O16" s="88"/>
      <c r="P16" s="89"/>
      <c r="Q16" s="89"/>
    </row>
    <row r="17" spans="1:17" ht="27" customHeight="1" thickBot="1">
      <c r="A17" s="545"/>
      <c r="B17" s="546"/>
      <c r="C17" s="248" t="s">
        <v>223</v>
      </c>
      <c r="D17" s="561">
        <v>0</v>
      </c>
      <c r="E17" s="562"/>
      <c r="F17" s="249"/>
      <c r="G17" s="563"/>
      <c r="H17" s="563"/>
      <c r="I17" s="563"/>
      <c r="J17" s="563"/>
      <c r="K17" s="563"/>
      <c r="L17" s="563"/>
      <c r="M17" s="564"/>
      <c r="N17" s="88"/>
      <c r="O17" s="88"/>
      <c r="P17" s="89"/>
      <c r="Q17" s="89"/>
    </row>
    <row r="18" spans="1:17" ht="18" customHeight="1" thickBot="1">
      <c r="A18" s="545"/>
      <c r="B18" s="546"/>
      <c r="C18" s="244" t="s">
        <v>153</v>
      </c>
      <c r="D18" s="531"/>
      <c r="E18" s="532"/>
      <c r="F18" s="532"/>
      <c r="G18" s="532"/>
      <c r="H18" s="532"/>
      <c r="I18" s="532"/>
      <c r="J18" s="532"/>
      <c r="K18" s="532"/>
      <c r="L18" s="532"/>
      <c r="M18" s="533"/>
      <c r="N18" s="88"/>
      <c r="O18" s="88"/>
      <c r="P18" s="89"/>
      <c r="Q18" s="89"/>
    </row>
    <row r="19" spans="1:17" ht="46.5" customHeight="1" thickBot="1">
      <c r="A19" s="545"/>
      <c r="B19" s="546"/>
      <c r="C19" s="244" t="s">
        <v>179</v>
      </c>
      <c r="D19" s="565"/>
      <c r="E19" s="566"/>
      <c r="F19" s="566"/>
      <c r="G19" s="566"/>
      <c r="H19" s="566"/>
      <c r="I19" s="566"/>
      <c r="J19" s="566"/>
      <c r="K19" s="566"/>
      <c r="L19" s="566"/>
      <c r="M19" s="567"/>
      <c r="N19" s="88"/>
      <c r="O19" s="88"/>
      <c r="P19" s="89"/>
      <c r="Q19" s="89"/>
    </row>
    <row r="20" spans="1:17" ht="18" customHeight="1" thickBot="1">
      <c r="A20" s="545"/>
      <c r="B20" s="546"/>
      <c r="C20" s="244" t="s">
        <v>154</v>
      </c>
      <c r="D20" s="568"/>
      <c r="E20" s="569"/>
      <c r="F20" s="250" t="s">
        <v>81</v>
      </c>
      <c r="G20" s="569"/>
      <c r="H20" s="569"/>
      <c r="I20" s="569"/>
      <c r="J20" s="569"/>
      <c r="K20" s="569"/>
      <c r="L20" s="569"/>
      <c r="M20" s="570"/>
      <c r="N20" s="88"/>
      <c r="O20" s="88"/>
      <c r="P20" s="89"/>
      <c r="Q20" s="89"/>
    </row>
    <row r="21" spans="1:17" ht="18" customHeight="1" thickBot="1">
      <c r="A21" s="545"/>
      <c r="B21" s="546"/>
      <c r="C21" s="244" t="s">
        <v>88</v>
      </c>
      <c r="D21" s="571"/>
      <c r="E21" s="572"/>
      <c r="F21" s="572"/>
      <c r="G21" s="572"/>
      <c r="H21" s="572"/>
      <c r="I21" s="572"/>
      <c r="J21" s="572"/>
      <c r="K21" s="572"/>
      <c r="L21" s="572"/>
      <c r="M21" s="573"/>
      <c r="N21" s="251"/>
      <c r="O21" s="251"/>
      <c r="P21" s="88"/>
      <c r="Q21" s="88"/>
    </row>
    <row r="22" spans="1:17" ht="18" customHeight="1" thickBot="1">
      <c r="A22" s="545"/>
      <c r="B22" s="546"/>
      <c r="C22" s="244" t="s">
        <v>155</v>
      </c>
      <c r="D22" s="568"/>
      <c r="E22" s="569"/>
      <c r="F22" s="250" t="s">
        <v>81</v>
      </c>
      <c r="G22" s="569"/>
      <c r="H22" s="569"/>
      <c r="I22" s="569"/>
      <c r="J22" s="569"/>
      <c r="K22" s="569"/>
      <c r="L22" s="569"/>
      <c r="M22" s="570"/>
      <c r="N22" s="252"/>
      <c r="O22" s="252"/>
      <c r="P22" s="88"/>
      <c r="Q22" s="88"/>
    </row>
    <row r="23" spans="1:17" ht="18" customHeight="1" thickBot="1">
      <c r="A23" s="545"/>
      <c r="B23" s="546"/>
      <c r="C23" s="244" t="s">
        <v>53</v>
      </c>
      <c r="D23" s="529" t="s">
        <v>99</v>
      </c>
      <c r="E23" s="530"/>
      <c r="F23" s="574" t="s">
        <v>180</v>
      </c>
      <c r="G23" s="574"/>
      <c r="H23" s="574"/>
      <c r="I23" s="574"/>
      <c r="J23" s="574"/>
      <c r="K23" s="574"/>
      <c r="L23" s="574"/>
      <c r="M23" s="253"/>
      <c r="N23" s="252"/>
      <c r="O23" s="252"/>
      <c r="P23" s="88"/>
      <c r="Q23" s="88"/>
    </row>
    <row r="24" spans="1:17" ht="18" customHeight="1" thickBot="1">
      <c r="A24" s="547"/>
      <c r="B24" s="548"/>
      <c r="C24" s="254" t="s">
        <v>54</v>
      </c>
      <c r="D24" s="255" t="s">
        <v>55</v>
      </c>
      <c r="E24" s="575"/>
      <c r="F24" s="576"/>
      <c r="G24" s="256"/>
      <c r="H24" s="257"/>
      <c r="I24" s="258"/>
      <c r="J24" s="258"/>
      <c r="K24" s="258"/>
      <c r="L24" s="258"/>
      <c r="M24" s="259" t="s">
        <v>181</v>
      </c>
      <c r="N24" s="260"/>
      <c r="O24" s="261"/>
      <c r="P24" s="261"/>
      <c r="Q24" s="89"/>
    </row>
    <row r="25" spans="1:17" ht="18" customHeight="1" thickBot="1">
      <c r="A25" s="577" t="s">
        <v>320</v>
      </c>
      <c r="B25" s="578"/>
      <c r="C25" s="579"/>
      <c r="D25" s="262" t="s">
        <v>56</v>
      </c>
      <c r="E25" s="263" t="s">
        <v>91</v>
      </c>
      <c r="F25" s="586" t="s">
        <v>182</v>
      </c>
      <c r="G25" s="587"/>
      <c r="H25" s="587"/>
      <c r="I25" s="529" t="s">
        <v>99</v>
      </c>
      <c r="J25" s="588"/>
      <c r="K25" s="588"/>
      <c r="L25" s="588"/>
      <c r="M25" s="530"/>
      <c r="N25" s="264"/>
      <c r="O25" s="115"/>
      <c r="P25" s="89"/>
      <c r="Q25" s="89"/>
    </row>
    <row r="26" spans="1:17" ht="18" customHeight="1" thickBot="1">
      <c r="A26" s="580"/>
      <c r="B26" s="581"/>
      <c r="C26" s="582"/>
      <c r="D26" s="265" t="s">
        <v>70</v>
      </c>
      <c r="E26" s="266" t="s">
        <v>92</v>
      </c>
      <c r="F26" s="267" t="s">
        <v>103</v>
      </c>
      <c r="G26" s="268"/>
      <c r="H26" s="239"/>
      <c r="I26" s="239"/>
      <c r="J26" s="239"/>
      <c r="K26" s="239"/>
      <c r="L26" s="239"/>
      <c r="M26" s="269"/>
      <c r="N26" s="270"/>
      <c r="O26" s="270"/>
      <c r="P26" s="89"/>
      <c r="Q26" s="89" t="s">
        <v>195</v>
      </c>
    </row>
    <row r="27" spans="1:17" ht="36" customHeight="1" thickBot="1">
      <c r="A27" s="580"/>
      <c r="B27" s="581"/>
      <c r="C27" s="582"/>
      <c r="D27" s="271" t="s">
        <v>125</v>
      </c>
      <c r="E27" s="272" t="s">
        <v>90</v>
      </c>
      <c r="F27" s="589"/>
      <c r="G27" s="590"/>
      <c r="H27" s="590"/>
      <c r="I27" s="590"/>
      <c r="J27" s="590"/>
      <c r="K27" s="590"/>
      <c r="L27" s="590"/>
      <c r="M27" s="591"/>
      <c r="N27" s="260"/>
      <c r="O27" s="261"/>
      <c r="P27" s="261"/>
      <c r="Q27" s="89" t="s">
        <v>196</v>
      </c>
    </row>
    <row r="28" spans="1:17" s="175" customFormat="1" ht="18" customHeight="1" thickBot="1">
      <c r="A28" s="580"/>
      <c r="B28" s="581"/>
      <c r="C28" s="582"/>
      <c r="D28" s="244" t="s">
        <v>88</v>
      </c>
      <c r="E28" s="571"/>
      <c r="F28" s="572"/>
      <c r="G28" s="572"/>
      <c r="H28" s="572"/>
      <c r="I28" s="572"/>
      <c r="J28" s="572"/>
      <c r="K28" s="572"/>
      <c r="L28" s="572"/>
      <c r="M28" s="573"/>
      <c r="N28" s="273"/>
      <c r="O28" s="273"/>
      <c r="Q28" s="89" t="s">
        <v>228</v>
      </c>
    </row>
    <row r="29" spans="1:17" s="175" customFormat="1" ht="18" customHeight="1" thickBot="1">
      <c r="A29" s="583"/>
      <c r="B29" s="584"/>
      <c r="C29" s="585"/>
      <c r="D29" s="274" t="s">
        <v>52</v>
      </c>
      <c r="E29" s="568"/>
      <c r="F29" s="569"/>
      <c r="G29" s="275" t="s">
        <v>81</v>
      </c>
      <c r="H29" s="569"/>
      <c r="I29" s="569"/>
      <c r="J29" s="569"/>
      <c r="K29" s="569"/>
      <c r="L29" s="569"/>
      <c r="M29" s="570"/>
      <c r="N29" s="273"/>
      <c r="O29" s="273"/>
      <c r="Q29" s="89" t="s">
        <v>413</v>
      </c>
    </row>
    <row r="30" spans="1:17" ht="18" customHeight="1" thickBot="1">
      <c r="A30" s="577" t="s">
        <v>445</v>
      </c>
      <c r="B30" s="578"/>
      <c r="C30" s="579"/>
      <c r="D30" s="276" t="s">
        <v>446</v>
      </c>
      <c r="E30" s="263" t="s">
        <v>104</v>
      </c>
      <c r="F30" s="592"/>
      <c r="G30" s="593"/>
      <c r="H30" s="277"/>
      <c r="I30" s="277"/>
      <c r="J30" s="277"/>
      <c r="K30" s="594" t="s">
        <v>447</v>
      </c>
      <c r="L30" s="595"/>
      <c r="M30" s="596"/>
      <c r="N30" s="264"/>
      <c r="O30" s="115"/>
      <c r="P30" s="89"/>
      <c r="Q30" s="89" t="s">
        <v>280</v>
      </c>
    </row>
    <row r="31" spans="1:17" ht="33" customHeight="1" thickBot="1">
      <c r="A31" s="580"/>
      <c r="B31" s="581"/>
      <c r="C31" s="582"/>
      <c r="D31" s="278" t="s">
        <v>448</v>
      </c>
      <c r="E31" s="597"/>
      <c r="F31" s="598"/>
      <c r="G31" s="598"/>
      <c r="H31" s="598"/>
      <c r="I31" s="598"/>
      <c r="J31" s="598"/>
      <c r="K31" s="599"/>
      <c r="L31" s="600"/>
      <c r="M31" s="601"/>
      <c r="N31" s="88"/>
      <c r="O31" s="88"/>
      <c r="P31" s="89"/>
      <c r="Q31" s="89" t="s">
        <v>426</v>
      </c>
    </row>
    <row r="32" spans="1:17" ht="33" customHeight="1" thickBot="1">
      <c r="A32" s="583"/>
      <c r="B32" s="584"/>
      <c r="C32" s="585"/>
      <c r="D32" s="278" t="s">
        <v>449</v>
      </c>
      <c r="E32" s="597"/>
      <c r="F32" s="598"/>
      <c r="G32" s="598"/>
      <c r="H32" s="598"/>
      <c r="I32" s="598"/>
      <c r="J32" s="602"/>
      <c r="K32" s="599"/>
      <c r="L32" s="600"/>
      <c r="M32" s="601"/>
      <c r="N32" s="88"/>
      <c r="O32" s="88"/>
      <c r="P32" s="89"/>
      <c r="Q32" s="89"/>
    </row>
    <row r="33" spans="1:17" ht="18" customHeight="1" thickBot="1">
      <c r="A33" s="577" t="s">
        <v>321</v>
      </c>
      <c r="B33" s="578"/>
      <c r="C33" s="578"/>
      <c r="D33" s="279" t="s">
        <v>29</v>
      </c>
      <c r="E33" s="280" t="s">
        <v>91</v>
      </c>
      <c r="F33" s="603"/>
      <c r="G33" s="604"/>
      <c r="H33" s="604"/>
      <c r="I33" s="604"/>
      <c r="J33" s="605"/>
      <c r="K33" s="606" t="s">
        <v>30</v>
      </c>
      <c r="L33" s="607"/>
      <c r="M33" s="608"/>
      <c r="N33" s="88"/>
      <c r="O33" s="115"/>
      <c r="P33" s="89"/>
      <c r="Q33" s="89" t="s">
        <v>409</v>
      </c>
    </row>
    <row r="34" spans="1:17" ht="24" customHeight="1" thickBot="1">
      <c r="A34" s="580"/>
      <c r="B34" s="581"/>
      <c r="C34" s="581"/>
      <c r="D34" s="281" t="s">
        <v>143</v>
      </c>
      <c r="E34" s="597"/>
      <c r="F34" s="598"/>
      <c r="G34" s="598"/>
      <c r="H34" s="598"/>
      <c r="I34" s="598"/>
      <c r="J34" s="598"/>
      <c r="K34" s="599"/>
      <c r="L34" s="600"/>
      <c r="M34" s="601"/>
      <c r="N34" s="88"/>
      <c r="O34" s="88"/>
      <c r="Q34" s="89" t="s">
        <v>406</v>
      </c>
    </row>
    <row r="35" spans="1:17" s="175" customFormat="1" ht="18" customHeight="1" thickBot="1">
      <c r="A35" s="580"/>
      <c r="B35" s="581"/>
      <c r="C35" s="581"/>
      <c r="D35" s="274" t="s">
        <v>72</v>
      </c>
      <c r="E35" s="609" t="s">
        <v>81</v>
      </c>
      <c r="F35" s="610"/>
      <c r="G35" s="610"/>
      <c r="H35" s="610"/>
      <c r="I35" s="610"/>
      <c r="J35" s="610"/>
      <c r="K35" s="610"/>
      <c r="L35" s="610"/>
      <c r="M35" s="528"/>
      <c r="N35" s="273"/>
      <c r="O35" s="273"/>
      <c r="Q35" s="175" t="s">
        <v>412</v>
      </c>
    </row>
    <row r="36" spans="1:17" s="175" customFormat="1" ht="18" customHeight="1" thickBot="1">
      <c r="A36" s="580"/>
      <c r="B36" s="581"/>
      <c r="C36" s="581"/>
      <c r="D36" s="244" t="s">
        <v>88</v>
      </c>
      <c r="E36" s="571"/>
      <c r="F36" s="572"/>
      <c r="G36" s="572"/>
      <c r="H36" s="572"/>
      <c r="I36" s="572"/>
      <c r="J36" s="572"/>
      <c r="K36" s="572"/>
      <c r="L36" s="572"/>
      <c r="M36" s="573"/>
      <c r="N36" s="273"/>
      <c r="O36" s="273"/>
      <c r="Q36" s="175" t="s">
        <v>407</v>
      </c>
    </row>
    <row r="37" spans="1:17" s="175" customFormat="1" ht="18" customHeight="1" thickBot="1">
      <c r="A37" s="580"/>
      <c r="B37" s="581"/>
      <c r="C37" s="581"/>
      <c r="D37" s="274" t="s">
        <v>52</v>
      </c>
      <c r="E37" s="609" t="s">
        <v>81</v>
      </c>
      <c r="F37" s="610"/>
      <c r="G37" s="610"/>
      <c r="H37" s="610"/>
      <c r="I37" s="610"/>
      <c r="J37" s="610"/>
      <c r="K37" s="610"/>
      <c r="L37" s="610"/>
      <c r="M37" s="528"/>
      <c r="N37" s="273"/>
      <c r="O37" s="273"/>
      <c r="Q37" s="175" t="s">
        <v>408</v>
      </c>
    </row>
    <row r="38" spans="1:17" s="175" customFormat="1" ht="24" customHeight="1" thickBot="1">
      <c r="A38" s="583"/>
      <c r="B38" s="584"/>
      <c r="C38" s="584"/>
      <c r="D38" s="282" t="s">
        <v>53</v>
      </c>
      <c r="E38" s="529" t="s">
        <v>99</v>
      </c>
      <c r="F38" s="530"/>
      <c r="G38" s="611" t="s">
        <v>73</v>
      </c>
      <c r="H38" s="612"/>
      <c r="I38" s="612"/>
      <c r="J38" s="612"/>
      <c r="K38" s="612"/>
      <c r="L38" s="612"/>
      <c r="M38" s="613"/>
      <c r="N38" s="273"/>
      <c r="O38" s="273"/>
      <c r="Q38" s="175" t="s">
        <v>410</v>
      </c>
    </row>
    <row r="39" spans="1:17" ht="24" customHeight="1" thickBot="1">
      <c r="A39" s="521" t="s">
        <v>322</v>
      </c>
      <c r="B39" s="522"/>
      <c r="C39" s="523"/>
      <c r="D39" s="194" t="s">
        <v>144</v>
      </c>
      <c r="E39" s="614" t="s">
        <v>104</v>
      </c>
      <c r="F39" s="615"/>
      <c r="G39" s="616"/>
      <c r="H39" s="617"/>
      <c r="I39" s="617"/>
      <c r="J39" s="617"/>
      <c r="K39" s="617"/>
      <c r="L39" s="617"/>
      <c r="M39" s="618"/>
      <c r="N39" s="88"/>
      <c r="O39" s="115"/>
      <c r="Q39" s="89" t="s">
        <v>411</v>
      </c>
    </row>
    <row r="40" spans="1:17" s="94" customFormat="1" ht="21" customHeight="1" thickBot="1">
      <c r="A40" s="524"/>
      <c r="B40" s="525"/>
      <c r="C40" s="526"/>
      <c r="D40" s="283" t="s">
        <v>57</v>
      </c>
      <c r="E40" s="619" t="s">
        <v>105</v>
      </c>
      <c r="F40" s="620"/>
      <c r="G40" s="620"/>
      <c r="H40" s="620"/>
      <c r="I40" s="620"/>
      <c r="J40" s="620"/>
      <c r="K40" s="620"/>
      <c r="L40" s="620"/>
      <c r="M40" s="621"/>
      <c r="N40" s="284"/>
      <c r="O40" s="284"/>
    </row>
    <row r="41" spans="1:17" ht="7.5" customHeight="1" thickBot="1">
      <c r="A41" s="285"/>
      <c r="B41" s="285"/>
      <c r="C41" s="94"/>
      <c r="D41" s="94"/>
      <c r="E41" s="94"/>
      <c r="F41" s="286"/>
      <c r="G41" s="94"/>
      <c r="H41" s="94"/>
      <c r="I41" s="94"/>
      <c r="J41" s="94"/>
      <c r="K41" s="94"/>
      <c r="L41" s="94"/>
      <c r="M41" s="94"/>
      <c r="N41" s="89"/>
      <c r="O41" s="89"/>
    </row>
    <row r="42" spans="1:17" ht="14.25" thickBot="1">
      <c r="A42" s="152" t="s">
        <v>41</v>
      </c>
      <c r="B42" s="287"/>
      <c r="C42" s="94" t="s">
        <v>42</v>
      </c>
      <c r="D42" s="94"/>
      <c r="E42" s="94"/>
      <c r="F42" s="286"/>
      <c r="G42" s="94"/>
      <c r="H42" s="94"/>
      <c r="I42" s="94"/>
      <c r="J42" s="94"/>
      <c r="K42" s="94"/>
      <c r="L42" s="94"/>
      <c r="M42" s="94"/>
      <c r="N42" s="89"/>
      <c r="O42" s="89"/>
    </row>
    <row r="43" spans="1:17" ht="14.25" thickBot="1">
      <c r="A43" s="152"/>
      <c r="B43" s="93"/>
      <c r="C43" s="94" t="s">
        <v>58</v>
      </c>
      <c r="D43" s="94"/>
      <c r="E43" s="94"/>
      <c r="F43" s="286"/>
      <c r="G43" s="94"/>
      <c r="H43" s="94"/>
      <c r="I43" s="94"/>
      <c r="J43" s="94"/>
      <c r="K43" s="94"/>
      <c r="L43" s="94"/>
      <c r="M43" s="94"/>
      <c r="N43" s="89"/>
      <c r="O43" s="89"/>
    </row>
    <row r="44" spans="1:17">
      <c r="A44" s="288" t="s">
        <v>44</v>
      </c>
      <c r="B44" s="622" t="s">
        <v>450</v>
      </c>
      <c r="C44" s="622"/>
      <c r="D44" s="622"/>
      <c r="E44" s="622"/>
      <c r="F44" s="622"/>
      <c r="G44" s="622"/>
      <c r="H44" s="622"/>
      <c r="I44" s="622"/>
      <c r="J44" s="622"/>
      <c r="K44" s="622"/>
      <c r="L44" s="622"/>
      <c r="M44" s="622"/>
      <c r="N44" s="89"/>
      <c r="O44" s="89"/>
    </row>
    <row r="69" spans="6:6" hidden="1">
      <c r="F69" s="89"/>
    </row>
    <row r="70" spans="6:6" hidden="1">
      <c r="F70" s="89"/>
    </row>
    <row r="71" spans="6:6" hidden="1">
      <c r="F71" s="89"/>
    </row>
    <row r="72" spans="6:6" hidden="1">
      <c r="F72" s="89"/>
    </row>
    <row r="73" spans="6:6" hidden="1">
      <c r="F73" s="89"/>
    </row>
    <row r="74" spans="6:6" hidden="1">
      <c r="F74" s="89"/>
    </row>
    <row r="75" spans="6:6" hidden="1">
      <c r="F75" s="89"/>
    </row>
    <row r="76" spans="6:6" hidden="1">
      <c r="F76" s="89"/>
    </row>
    <row r="77" spans="6:6" hidden="1">
      <c r="F77" s="89"/>
    </row>
    <row r="78" spans="6:6" hidden="1">
      <c r="F78" s="89"/>
    </row>
    <row r="79" spans="6:6" hidden="1">
      <c r="F79" s="89"/>
    </row>
    <row r="80" spans="6:6" hidden="1">
      <c r="F80" s="89"/>
    </row>
    <row r="81" spans="6:6" hidden="1">
      <c r="F81" s="89"/>
    </row>
    <row r="82" spans="6:6" hidden="1">
      <c r="F82" s="89"/>
    </row>
    <row r="83" spans="6:6" hidden="1">
      <c r="F83" s="89"/>
    </row>
    <row r="84" spans="6:6" hidden="1">
      <c r="F84" s="89"/>
    </row>
    <row r="85" spans="6:6" hidden="1">
      <c r="F85" s="89"/>
    </row>
    <row r="86" spans="6:6" hidden="1">
      <c r="F86" s="89"/>
    </row>
    <row r="87" spans="6:6" hidden="1">
      <c r="F87" s="89"/>
    </row>
    <row r="88" spans="6:6" hidden="1">
      <c r="F88" s="89"/>
    </row>
    <row r="89" spans="6:6" hidden="1">
      <c r="F89" s="89"/>
    </row>
    <row r="90" spans="6:6" hidden="1">
      <c r="F90" s="89"/>
    </row>
    <row r="91" spans="6:6" hidden="1">
      <c r="F91" s="89"/>
    </row>
    <row r="92" spans="6:6" hidden="1">
      <c r="F92" s="89"/>
    </row>
    <row r="93" spans="6:6" hidden="1">
      <c r="F93" s="89"/>
    </row>
    <row r="94" spans="6:6" hidden="1">
      <c r="F94" s="89"/>
    </row>
    <row r="95" spans="6:6" hidden="1">
      <c r="F95" s="89"/>
    </row>
    <row r="96" spans="6:6" hidden="1">
      <c r="F96" s="89"/>
    </row>
    <row r="97" spans="6:6" hidden="1">
      <c r="F97" s="89"/>
    </row>
    <row r="98" spans="6:6" hidden="1">
      <c r="F98" s="89"/>
    </row>
    <row r="99" spans="6:6" hidden="1">
      <c r="F99" s="89"/>
    </row>
    <row r="100" spans="6:6" hidden="1">
      <c r="F100" s="89"/>
    </row>
    <row r="101" spans="6:6" hidden="1">
      <c r="F101" s="89"/>
    </row>
    <row r="102" spans="6:6" hidden="1">
      <c r="F102" s="89"/>
    </row>
    <row r="103" spans="6:6" hidden="1">
      <c r="F103" s="89"/>
    </row>
    <row r="104" spans="6:6" hidden="1">
      <c r="F104" s="89"/>
    </row>
    <row r="105" spans="6:6" hidden="1">
      <c r="F105" s="89"/>
    </row>
    <row r="106" spans="6:6" hidden="1">
      <c r="F106" s="89"/>
    </row>
    <row r="107" spans="6:6" hidden="1">
      <c r="F107" s="89"/>
    </row>
    <row r="108" spans="6:6" hidden="1">
      <c r="F108" s="89"/>
    </row>
    <row r="109" spans="6:6" hidden="1">
      <c r="F109" s="89"/>
    </row>
    <row r="110" spans="6:6" hidden="1">
      <c r="F110" s="89"/>
    </row>
    <row r="111" spans="6:6" hidden="1">
      <c r="F111" s="89"/>
    </row>
    <row r="112" spans="6:6" hidden="1">
      <c r="F112" s="89"/>
    </row>
    <row r="113" spans="6:6" hidden="1">
      <c r="F113" s="89"/>
    </row>
    <row r="114" spans="6:6" hidden="1">
      <c r="F114" s="89"/>
    </row>
    <row r="115" spans="6:6" hidden="1">
      <c r="F115" s="89"/>
    </row>
    <row r="116" spans="6:6" hidden="1">
      <c r="F116" s="89"/>
    </row>
    <row r="117" spans="6:6" hidden="1">
      <c r="F117" s="89"/>
    </row>
    <row r="118" spans="6:6" hidden="1">
      <c r="F118" s="89"/>
    </row>
    <row r="119" spans="6:6">
      <c r="F119" s="289"/>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39:F39" xr:uid="{351E5628-4C60-469D-B912-1D6D56E98CBF}">
      <formula1>"推奨単位以上の取得単位あり,推奨単位の1/2以上の取得単位あり,推奨単位の1/2未満の取得単位あり,なし"</formula1>
    </dataValidation>
    <dataValidation type="list" errorStyle="warning" allowBlank="1" showInputMessage="1" showErrorMessage="1" sqref="E40:M40" xr:uid="{E5C5E51C-7D49-4929-A406-6A5A336E28F0}">
      <formula1>$Q$33:$Q$39</formula1>
    </dataValidation>
    <dataValidation type="whole" allowBlank="1" showInputMessage="1" showErrorMessage="1" sqref="E26" xr:uid="{1F4EB886-537F-43E9-A73F-C5EBCAE0B856}">
      <formula1>0</formula1>
      <formula2>100</formula2>
    </dataValidation>
    <dataValidation type="list" allowBlank="1" showInputMessage="1" showErrorMessage="1" sqref="E25" xr:uid="{83E5A0C6-8201-4757-AC44-FC3EE6C58759}">
      <formula1>"評定点あり,なし"</formula1>
    </dataValidation>
    <dataValidation type="list" allowBlank="1" showInputMessage="1" showErrorMessage="1" sqref="E30" xr:uid="{FD0AE38D-BD66-47DE-AB42-E2EE1650DFBA}">
      <formula1>"複数あり,あり,,なし"</formula1>
    </dataValidation>
    <dataValidation type="list" allowBlank="1" showErrorMessage="1" sqref="E12:F12" xr:uid="{CE50D16A-5AA9-453A-98D1-BCD5D526E869}">
      <formula1>$Q$5:$Q$6</formula1>
    </dataValidation>
    <dataValidation allowBlank="1" showInputMessage="1" showErrorMessage="1" prompt="入力は_x000a_西暦/月/日" sqref="G22:L22 D22:E22 K34:M34 E29 K31:M32 G29:H29 K33 G20:L20 D20:E20 H30:K30" xr:uid="{EE496D7E-86C0-4DD1-B5E9-D3F4718B2F18}"/>
    <dataValidation type="list" allowBlank="1" showInputMessage="1" showErrorMessage="1" sqref="E33" xr:uid="{8BA84A3A-A6ED-4C61-A987-D96393C2AA0F}">
      <formula1>"表彰歴あり,,なし"</formula1>
    </dataValidation>
    <dataValidation allowBlank="1" showErrorMessage="1" sqref="E10:F10" xr:uid="{655641D0-90A1-4530-BA74-FB619F1B3C9C}"/>
    <dataValidation type="list" allowBlank="1" showInputMessage="1" showErrorMessage="1" sqref="L9:M9" xr:uid="{E2156BA5-4889-40EF-8680-BF1AF5A0578A}">
      <formula1>"あり,なし"</formula1>
    </dataValidation>
    <dataValidation type="custom" allowBlank="1" showInputMessage="1" showErrorMessage="1" sqref="E9:F9" xr:uid="{5187592C-1790-4DD5-A3D0-C3947BE94A14}">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xr:uid="{706BB956-EE8E-4CA8-B362-2954ECBD44FF}"/>
    <dataValidation allowBlank="1" showInputMessage="1" showErrorMessage="1" promptTitle="CORINS登録番号の記入例" prompt="_x000a_　・1234-5678W_x000a_　　（4桁-4桁+英字）_x000a_　・1234567890_x000a_　　（10桁の数字）" sqref="I13:M13" xr:uid="{06EF6EEF-7DE4-414C-A88A-4AD0CF048CB5}"/>
    <dataValidation type="list" allowBlank="1" showInputMessage="1" showErrorMessage="1" sqref="I25:M25 D23:E23 E38:F38" xr:uid="{72263C38-BDB3-4EB9-937C-F0B6CB052BDD}">
      <formula1>",監理技術者,主任技術者,現場代理人"</formula1>
    </dataValidation>
    <dataValidation type="list" errorStyle="warning" allowBlank="1" showInputMessage="1" showErrorMessage="1" sqref="E8:F8" xr:uid="{7D1223E5-0C62-43CC-9B6F-56B6EE4C48D4}">
      <formula1>"主任技術者,監理技術者,"</formula1>
    </dataValidation>
    <dataValidation type="list" allowBlank="1" showInputMessage="1" showErrorMessage="1" sqref="E27" xr:uid="{7CD84CBC-DF5F-4B52-AC9F-B036C333A725}">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41"/>
  <sheetViews>
    <sheetView showGridLines="0" zoomScale="85" zoomScaleNormal="85" zoomScaleSheetLayoutView="100" workbookViewId="0">
      <selection activeCell="F33" sqref="F33:Q33"/>
    </sheetView>
  </sheetViews>
  <sheetFormatPr defaultRowHeight="12" outlineLevelCol="1"/>
  <cols>
    <col min="1" max="2" width="4.375" style="117" customWidth="1"/>
    <col min="3" max="3" width="28.375" style="117" customWidth="1"/>
    <col min="4" max="4" width="3.625" style="117" customWidth="1"/>
    <col min="5" max="5" width="14.625" style="117" customWidth="1"/>
    <col min="6" max="6" width="5.125" style="117" customWidth="1"/>
    <col min="7" max="7" width="7.125" style="119" customWidth="1"/>
    <col min="8" max="8" width="3.75" style="117" customWidth="1"/>
    <col min="9" max="9" width="5.125" style="117" customWidth="1"/>
    <col min="10" max="13" width="3.125" style="117" customWidth="1"/>
    <col min="14" max="14" width="2.875" style="117" customWidth="1"/>
    <col min="15" max="15" width="1.75" style="117" customWidth="1"/>
    <col min="16" max="16" width="2.625" style="117" customWidth="1"/>
    <col min="17" max="17" width="4.875" style="117" customWidth="1"/>
    <col min="18" max="18" width="2.125" style="117" customWidth="1"/>
    <col min="19" max="19" width="3.125" style="117" customWidth="1"/>
    <col min="20" max="20" width="9.125" style="117" customWidth="1"/>
    <col min="21" max="24" width="9.125" style="118" hidden="1" customWidth="1" outlineLevel="1"/>
    <col min="25" max="25" width="9.125" style="118" customWidth="1" collapsed="1"/>
    <col min="26" max="26" width="9.125" style="118" customWidth="1"/>
    <col min="27" max="33" width="9" style="118"/>
    <col min="34" max="16384" width="9" style="117"/>
  </cols>
  <sheetData>
    <row r="1" spans="1:21" ht="12.75" customHeight="1" thickBot="1">
      <c r="A1" s="113" t="s">
        <v>432</v>
      </c>
      <c r="B1" s="114"/>
      <c r="C1" s="114"/>
      <c r="D1" s="114"/>
      <c r="E1" s="114"/>
      <c r="F1" s="114"/>
      <c r="G1" s="115"/>
      <c r="H1" s="114"/>
      <c r="I1" s="114"/>
      <c r="J1" s="114"/>
      <c r="K1" s="114"/>
      <c r="L1" s="114"/>
      <c r="M1" s="114"/>
      <c r="N1" s="114"/>
      <c r="O1" s="114"/>
      <c r="P1" s="114"/>
      <c r="Q1" s="116"/>
      <c r="R1" s="114"/>
      <c r="S1" s="114"/>
    </row>
    <row r="2" spans="1:21" ht="12.75" customHeight="1" thickBot="1">
      <c r="C2" s="114"/>
      <c r="D2" s="114"/>
      <c r="E2" s="114"/>
      <c r="H2" s="441" t="s">
        <v>0</v>
      </c>
      <c r="I2" s="442"/>
      <c r="J2" s="292">
        <f>'様式-共1-Ⅰ（建築）'!H2</f>
        <v>22090902</v>
      </c>
      <c r="K2" s="293"/>
      <c r="L2" s="293"/>
      <c r="M2" s="293"/>
      <c r="N2" s="293"/>
      <c r="O2" s="293"/>
      <c r="P2" s="294"/>
      <c r="Q2" s="120"/>
      <c r="R2" s="114"/>
      <c r="S2" s="114"/>
    </row>
    <row r="3" spans="1:21" ht="15.75" customHeight="1" thickBot="1">
      <c r="A3" s="446" t="s">
        <v>87</v>
      </c>
      <c r="B3" s="446"/>
      <c r="C3" s="446"/>
      <c r="D3" s="446"/>
      <c r="E3" s="446"/>
      <c r="F3" s="446"/>
      <c r="G3" s="446"/>
      <c r="H3" s="446"/>
      <c r="I3" s="446"/>
      <c r="J3" s="446"/>
      <c r="K3" s="446"/>
      <c r="L3" s="446"/>
      <c r="M3" s="446"/>
      <c r="N3" s="446"/>
      <c r="O3" s="446"/>
      <c r="P3" s="446"/>
      <c r="Q3" s="446"/>
      <c r="R3" s="114"/>
      <c r="S3" s="114"/>
    </row>
    <row r="4" spans="1:21" ht="17.100000000000001" customHeight="1" thickBot="1">
      <c r="A4" s="478" t="s">
        <v>279</v>
      </c>
      <c r="B4" s="479"/>
      <c r="C4" s="635"/>
      <c r="D4" s="501" t="s">
        <v>37</v>
      </c>
      <c r="E4" s="502"/>
      <c r="F4" s="470"/>
      <c r="G4" s="503"/>
      <c r="H4" s="471"/>
      <c r="I4" s="644"/>
      <c r="J4" s="645"/>
      <c r="K4" s="645"/>
      <c r="L4" s="645"/>
      <c r="M4" s="645"/>
      <c r="N4" s="645"/>
      <c r="O4" s="645"/>
      <c r="P4" s="645"/>
      <c r="Q4" s="646"/>
      <c r="R4" s="114"/>
      <c r="S4" s="115"/>
    </row>
    <row r="5" spans="1:21" ht="11.25" customHeight="1" thickBot="1">
      <c r="A5" s="636"/>
      <c r="B5" s="637"/>
      <c r="C5" s="638"/>
      <c r="D5" s="647" t="s">
        <v>38</v>
      </c>
      <c r="E5" s="648"/>
      <c r="F5" s="649" t="s">
        <v>106</v>
      </c>
      <c r="G5" s="650"/>
      <c r="H5" s="653"/>
      <c r="I5" s="654"/>
      <c r="J5" s="654"/>
      <c r="K5" s="654"/>
      <c r="L5" s="654"/>
      <c r="M5" s="654"/>
      <c r="N5" s="654"/>
      <c r="O5" s="654"/>
      <c r="P5" s="654"/>
      <c r="Q5" s="655"/>
      <c r="R5" s="114"/>
      <c r="S5" s="114"/>
      <c r="U5" s="118" t="s">
        <v>229</v>
      </c>
    </row>
    <row r="6" spans="1:21" ht="11.25" customHeight="1" thickBot="1">
      <c r="A6" s="636"/>
      <c r="B6" s="637"/>
      <c r="C6" s="638"/>
      <c r="D6" s="657"/>
      <c r="E6" s="658"/>
      <c r="F6" s="651"/>
      <c r="G6" s="652"/>
      <c r="H6" s="656"/>
      <c r="I6" s="654"/>
      <c r="J6" s="654"/>
      <c r="K6" s="654"/>
      <c r="L6" s="654"/>
      <c r="M6" s="654"/>
      <c r="N6" s="654"/>
      <c r="O6" s="654"/>
      <c r="P6" s="654"/>
      <c r="Q6" s="655"/>
      <c r="R6" s="114"/>
      <c r="S6" s="114"/>
      <c r="U6" s="118" t="s">
        <v>280</v>
      </c>
    </row>
    <row r="7" spans="1:21" ht="11.25" customHeight="1" thickBot="1">
      <c r="A7" s="639"/>
      <c r="B7" s="640"/>
      <c r="C7" s="638"/>
      <c r="D7" s="647" t="s">
        <v>39</v>
      </c>
      <c r="E7" s="648"/>
      <c r="F7" s="649" t="s">
        <v>106</v>
      </c>
      <c r="G7" s="650"/>
      <c r="H7" s="653"/>
      <c r="I7" s="654"/>
      <c r="J7" s="654"/>
      <c r="K7" s="654"/>
      <c r="L7" s="654"/>
      <c r="M7" s="654"/>
      <c r="N7" s="654"/>
      <c r="O7" s="654"/>
      <c r="P7" s="654"/>
      <c r="Q7" s="655"/>
      <c r="R7" s="114"/>
      <c r="S7" s="114"/>
      <c r="U7" s="118" t="s">
        <v>426</v>
      </c>
    </row>
    <row r="8" spans="1:21" ht="11.25" customHeight="1" thickBot="1">
      <c r="A8" s="641"/>
      <c r="B8" s="642"/>
      <c r="C8" s="643"/>
      <c r="D8" s="659"/>
      <c r="E8" s="660"/>
      <c r="F8" s="651"/>
      <c r="G8" s="652"/>
      <c r="H8" s="656"/>
      <c r="I8" s="654"/>
      <c r="J8" s="654"/>
      <c r="K8" s="654"/>
      <c r="L8" s="654"/>
      <c r="M8" s="654"/>
      <c r="N8" s="654"/>
      <c r="O8" s="654"/>
      <c r="P8" s="654"/>
      <c r="Q8" s="655"/>
      <c r="R8" s="114"/>
      <c r="S8" s="114"/>
    </row>
    <row r="9" spans="1:21" ht="24.95" customHeight="1" thickBot="1">
      <c r="A9" s="447" t="s">
        <v>281</v>
      </c>
      <c r="B9" s="448"/>
      <c r="C9" s="449"/>
      <c r="D9" s="661" t="s">
        <v>157</v>
      </c>
      <c r="E9" s="170" t="s">
        <v>197</v>
      </c>
      <c r="F9" s="663" t="s">
        <v>104</v>
      </c>
      <c r="G9" s="664"/>
      <c r="H9" s="664"/>
      <c r="I9" s="664"/>
      <c r="J9" s="665"/>
      <c r="K9" s="666" t="s">
        <v>198</v>
      </c>
      <c r="L9" s="667"/>
      <c r="M9" s="667"/>
      <c r="N9" s="667"/>
      <c r="O9" s="667"/>
      <c r="P9" s="667"/>
      <c r="Q9" s="668"/>
      <c r="R9" s="114"/>
      <c r="S9" s="115"/>
      <c r="U9" s="121" t="s">
        <v>184</v>
      </c>
    </row>
    <row r="10" spans="1:21" ht="17.100000000000001" customHeight="1" thickBot="1">
      <c r="A10" s="450"/>
      <c r="B10" s="451"/>
      <c r="C10" s="452"/>
      <c r="D10" s="662"/>
      <c r="E10" s="169" t="s">
        <v>185</v>
      </c>
      <c r="F10" s="669"/>
      <c r="G10" s="670"/>
      <c r="H10" s="670"/>
      <c r="I10" s="670"/>
      <c r="J10" s="670"/>
      <c r="K10" s="670"/>
      <c r="L10" s="670"/>
      <c r="M10" s="670"/>
      <c r="N10" s="670"/>
      <c r="O10" s="670"/>
      <c r="P10" s="670"/>
      <c r="Q10" s="671"/>
      <c r="R10" s="114"/>
      <c r="S10" s="114"/>
      <c r="U10" s="118" t="s">
        <v>186</v>
      </c>
    </row>
    <row r="11" spans="1:21" ht="17.100000000000001" customHeight="1" thickBot="1">
      <c r="A11" s="450"/>
      <c r="B11" s="451"/>
      <c r="C11" s="452"/>
      <c r="D11" s="662"/>
      <c r="E11" s="122" t="s">
        <v>187</v>
      </c>
      <c r="F11" s="672" t="s">
        <v>107</v>
      </c>
      <c r="G11" s="673"/>
      <c r="H11" s="673"/>
      <c r="I11" s="673"/>
      <c r="J11" s="673"/>
      <c r="K11" s="673"/>
      <c r="L11" s="673"/>
      <c r="M11" s="673"/>
      <c r="N11" s="673"/>
      <c r="O11" s="673"/>
      <c r="P11" s="673"/>
      <c r="Q11" s="674"/>
      <c r="R11" s="114"/>
      <c r="S11" s="114"/>
      <c r="U11" s="118" t="s">
        <v>188</v>
      </c>
    </row>
    <row r="12" spans="1:21" ht="17.100000000000001" customHeight="1" thickBot="1">
      <c r="A12" s="450"/>
      <c r="B12" s="451"/>
      <c r="C12" s="452"/>
      <c r="D12" s="662"/>
      <c r="E12" s="169" t="s">
        <v>189</v>
      </c>
      <c r="F12" s="669"/>
      <c r="G12" s="670"/>
      <c r="H12" s="670"/>
      <c r="I12" s="670"/>
      <c r="J12" s="670"/>
      <c r="K12" s="670"/>
      <c r="L12" s="670"/>
      <c r="M12" s="670"/>
      <c r="N12" s="670"/>
      <c r="O12" s="670"/>
      <c r="P12" s="670"/>
      <c r="Q12" s="671"/>
      <c r="R12" s="114"/>
      <c r="S12" s="114"/>
      <c r="U12" s="118" t="s">
        <v>190</v>
      </c>
    </row>
    <row r="13" spans="1:21" ht="17.100000000000001" customHeight="1" thickBot="1">
      <c r="A13" s="450"/>
      <c r="B13" s="451"/>
      <c r="C13" s="452"/>
      <c r="D13" s="662"/>
      <c r="E13" s="122" t="s">
        <v>191</v>
      </c>
      <c r="F13" s="672" t="s">
        <v>107</v>
      </c>
      <c r="G13" s="673"/>
      <c r="H13" s="673"/>
      <c r="I13" s="673"/>
      <c r="J13" s="673"/>
      <c r="K13" s="673"/>
      <c r="L13" s="673"/>
      <c r="M13" s="673"/>
      <c r="N13" s="673"/>
      <c r="O13" s="673"/>
      <c r="P13" s="673"/>
      <c r="Q13" s="674"/>
      <c r="R13" s="114"/>
      <c r="S13" s="114"/>
      <c r="U13" s="118" t="s">
        <v>192</v>
      </c>
    </row>
    <row r="14" spans="1:21" ht="17.100000000000001" customHeight="1" thickBot="1">
      <c r="A14" s="450"/>
      <c r="B14" s="451"/>
      <c r="C14" s="452"/>
      <c r="D14" s="662"/>
      <c r="E14" s="123" t="s">
        <v>193</v>
      </c>
      <c r="F14" s="669"/>
      <c r="G14" s="670"/>
      <c r="H14" s="670"/>
      <c r="I14" s="670"/>
      <c r="J14" s="670"/>
      <c r="K14" s="670"/>
      <c r="L14" s="670"/>
      <c r="M14" s="670"/>
      <c r="N14" s="670"/>
      <c r="O14" s="670"/>
      <c r="P14" s="670"/>
      <c r="Q14" s="671"/>
      <c r="R14" s="114"/>
      <c r="S14" s="114"/>
      <c r="U14" s="124" t="s">
        <v>199</v>
      </c>
    </row>
    <row r="15" spans="1:21" ht="17.100000000000001" customHeight="1" thickBot="1">
      <c r="A15" s="450"/>
      <c r="B15" s="451"/>
      <c r="C15" s="452"/>
      <c r="D15" s="662"/>
      <c r="E15" s="125" t="s">
        <v>194</v>
      </c>
      <c r="F15" s="669"/>
      <c r="G15" s="670"/>
      <c r="H15" s="670"/>
      <c r="I15" s="670"/>
      <c r="J15" s="670"/>
      <c r="K15" s="670"/>
      <c r="L15" s="670"/>
      <c r="M15" s="670"/>
      <c r="N15" s="670"/>
      <c r="O15" s="670"/>
      <c r="P15" s="670"/>
      <c r="Q15" s="671"/>
      <c r="R15" s="114"/>
      <c r="S15" s="114"/>
      <c r="U15" s="124" t="s">
        <v>200</v>
      </c>
    </row>
    <row r="16" spans="1:21" ht="17.100000000000001" customHeight="1" thickBot="1">
      <c r="A16" s="450"/>
      <c r="B16" s="451"/>
      <c r="C16" s="452"/>
      <c r="D16" s="661" t="s">
        <v>183</v>
      </c>
      <c r="E16" s="126" t="s">
        <v>282</v>
      </c>
      <c r="F16" s="470" t="s">
        <v>91</v>
      </c>
      <c r="G16" s="503"/>
      <c r="H16" s="471"/>
      <c r="I16" s="127"/>
      <c r="J16" s="127"/>
      <c r="K16" s="127"/>
      <c r="L16" s="127"/>
      <c r="M16" s="127"/>
      <c r="N16" s="127"/>
      <c r="O16" s="127"/>
      <c r="P16" s="127"/>
      <c r="Q16" s="171"/>
      <c r="R16" s="114"/>
      <c r="S16" s="115"/>
      <c r="U16" s="124" t="s">
        <v>202</v>
      </c>
    </row>
    <row r="17" spans="1:33" ht="17.100000000000001" customHeight="1" thickBot="1">
      <c r="A17" s="450"/>
      <c r="B17" s="451"/>
      <c r="C17" s="452"/>
      <c r="D17" s="662"/>
      <c r="E17" s="128" t="s">
        <v>399</v>
      </c>
      <c r="F17" s="672" t="s">
        <v>400</v>
      </c>
      <c r="G17" s="676"/>
      <c r="H17" s="677" t="s">
        <v>283</v>
      </c>
      <c r="I17" s="678"/>
      <c r="J17" s="678"/>
      <c r="K17" s="678"/>
      <c r="L17" s="672" t="s">
        <v>107</v>
      </c>
      <c r="M17" s="673"/>
      <c r="N17" s="673"/>
      <c r="O17" s="673"/>
      <c r="P17" s="673"/>
      <c r="Q17" s="674"/>
      <c r="R17" s="114"/>
      <c r="S17" s="114"/>
      <c r="U17" s="118" t="s">
        <v>263</v>
      </c>
      <c r="X17" s="118" t="s">
        <v>401</v>
      </c>
    </row>
    <row r="18" spans="1:33" ht="17.100000000000001" customHeight="1" thickBot="1">
      <c r="A18" s="450"/>
      <c r="B18" s="451"/>
      <c r="C18" s="452"/>
      <c r="D18" s="675"/>
      <c r="E18" s="174"/>
      <c r="F18" s="679" t="s">
        <v>284</v>
      </c>
      <c r="G18" s="680"/>
      <c r="H18" s="681"/>
      <c r="I18" s="682"/>
      <c r="J18" s="682"/>
      <c r="K18" s="682"/>
      <c r="L18" s="682"/>
      <c r="M18" s="682"/>
      <c r="N18" s="682"/>
      <c r="O18" s="682"/>
      <c r="P18" s="682"/>
      <c r="Q18" s="540"/>
      <c r="R18" s="114"/>
      <c r="S18" s="114"/>
      <c r="U18" s="118" t="s">
        <v>285</v>
      </c>
      <c r="X18" s="118" t="s">
        <v>402</v>
      </c>
    </row>
    <row r="19" spans="1:33" ht="17.100000000000001" customHeight="1" thickBot="1">
      <c r="A19" s="450"/>
      <c r="B19" s="451"/>
      <c r="C19" s="452"/>
      <c r="D19" s="661" t="s">
        <v>264</v>
      </c>
      <c r="E19" s="126" t="s">
        <v>286</v>
      </c>
      <c r="F19" s="470" t="s">
        <v>91</v>
      </c>
      <c r="G19" s="503"/>
      <c r="H19" s="427"/>
      <c r="I19" s="172"/>
      <c r="J19" s="173"/>
      <c r="K19" s="173"/>
      <c r="L19" s="127"/>
      <c r="M19" s="127"/>
      <c r="N19" s="127"/>
      <c r="O19" s="127"/>
      <c r="P19" s="127"/>
      <c r="Q19" s="129"/>
      <c r="R19" s="114"/>
      <c r="S19" s="115"/>
      <c r="U19" s="118" t="s">
        <v>278</v>
      </c>
      <c r="X19" s="118" t="s">
        <v>403</v>
      </c>
    </row>
    <row r="20" spans="1:33" ht="17.100000000000001" customHeight="1" thickBot="1">
      <c r="A20" s="450"/>
      <c r="B20" s="451"/>
      <c r="C20" s="452"/>
      <c r="D20" s="662"/>
      <c r="E20" s="128" t="s">
        <v>287</v>
      </c>
      <c r="F20" s="672" t="s">
        <v>106</v>
      </c>
      <c r="G20" s="676"/>
      <c r="H20" s="677" t="s">
        <v>283</v>
      </c>
      <c r="I20" s="683"/>
      <c r="J20" s="683"/>
      <c r="K20" s="683"/>
      <c r="L20" s="672" t="s">
        <v>107</v>
      </c>
      <c r="M20" s="673"/>
      <c r="N20" s="673"/>
      <c r="O20" s="673"/>
      <c r="P20" s="673"/>
      <c r="Q20" s="674"/>
      <c r="R20" s="114"/>
      <c r="S20" s="114"/>
      <c r="U20" s="118" t="s">
        <v>288</v>
      </c>
      <c r="X20" s="118" t="s">
        <v>404</v>
      </c>
    </row>
    <row r="21" spans="1:33" ht="17.100000000000001" customHeight="1" thickBot="1">
      <c r="A21" s="684" t="s">
        <v>289</v>
      </c>
      <c r="B21" s="685"/>
      <c r="C21" s="686"/>
      <c r="D21" s="695" t="s">
        <v>78</v>
      </c>
      <c r="E21" s="696"/>
      <c r="F21" s="697" t="s">
        <v>104</v>
      </c>
      <c r="G21" s="698"/>
      <c r="H21" s="698"/>
      <c r="I21" s="698"/>
      <c r="J21" s="698"/>
      <c r="K21" s="698"/>
      <c r="L21" s="698"/>
      <c r="M21" s="698"/>
      <c r="N21" s="698"/>
      <c r="O21" s="698"/>
      <c r="P21" s="698"/>
      <c r="Q21" s="699"/>
      <c r="R21" s="114"/>
      <c r="S21" s="115"/>
      <c r="X21" s="118" t="s">
        <v>405</v>
      </c>
    </row>
    <row r="22" spans="1:33" ht="17.100000000000001" customHeight="1" thickBot="1">
      <c r="A22" s="687"/>
      <c r="B22" s="688"/>
      <c r="C22" s="689"/>
      <c r="D22" s="700" t="s">
        <v>117</v>
      </c>
      <c r="E22" s="701"/>
      <c r="F22" s="702"/>
      <c r="G22" s="703"/>
      <c r="H22" s="703"/>
      <c r="I22" s="703"/>
      <c r="J22" s="703"/>
      <c r="K22" s="703"/>
      <c r="L22" s="703"/>
      <c r="M22" s="703"/>
      <c r="N22" s="703"/>
      <c r="O22" s="703"/>
      <c r="P22" s="703"/>
      <c r="Q22" s="704"/>
      <c r="R22" s="114"/>
      <c r="S22" s="114"/>
      <c r="U22" s="11" t="s">
        <v>203</v>
      </c>
      <c r="X22" s="118" t="s">
        <v>215</v>
      </c>
    </row>
    <row r="23" spans="1:33" ht="17.100000000000001" customHeight="1" thickBot="1">
      <c r="A23" s="687"/>
      <c r="B23" s="688"/>
      <c r="C23" s="689"/>
      <c r="D23" s="700" t="s">
        <v>79</v>
      </c>
      <c r="E23" s="701"/>
      <c r="F23" s="702"/>
      <c r="G23" s="703"/>
      <c r="H23" s="703"/>
      <c r="I23" s="703"/>
      <c r="J23" s="703"/>
      <c r="K23" s="703"/>
      <c r="L23" s="703"/>
      <c r="M23" s="703"/>
      <c r="N23" s="703"/>
      <c r="O23" s="703"/>
      <c r="P23" s="703"/>
      <c r="Q23" s="704"/>
      <c r="R23" s="114"/>
      <c r="S23" s="114"/>
      <c r="U23" s="11" t="s">
        <v>204</v>
      </c>
      <c r="X23" s="118" t="s">
        <v>216</v>
      </c>
    </row>
    <row r="24" spans="1:33" ht="17.100000000000001" customHeight="1" thickBot="1">
      <c r="A24" s="690"/>
      <c r="B24" s="691"/>
      <c r="C24" s="689"/>
      <c r="D24" s="700" t="s">
        <v>118</v>
      </c>
      <c r="E24" s="701"/>
      <c r="F24" s="702"/>
      <c r="G24" s="703"/>
      <c r="H24" s="703"/>
      <c r="I24" s="703"/>
      <c r="J24" s="703"/>
      <c r="K24" s="703"/>
      <c r="L24" s="703"/>
      <c r="M24" s="703"/>
      <c r="N24" s="703"/>
      <c r="O24" s="703"/>
      <c r="P24" s="703"/>
      <c r="Q24" s="704"/>
      <c r="R24" s="114"/>
      <c r="S24" s="114"/>
      <c r="U24" s="118" t="s">
        <v>205</v>
      </c>
      <c r="X24" s="118" t="s">
        <v>218</v>
      </c>
    </row>
    <row r="25" spans="1:33" ht="17.100000000000001" customHeight="1" thickBot="1">
      <c r="A25" s="692"/>
      <c r="B25" s="693"/>
      <c r="C25" s="694"/>
      <c r="D25" s="700" t="s">
        <v>80</v>
      </c>
      <c r="E25" s="701"/>
      <c r="F25" s="702"/>
      <c r="G25" s="703"/>
      <c r="H25" s="703"/>
      <c r="I25" s="703"/>
      <c r="J25" s="703"/>
      <c r="K25" s="703"/>
      <c r="L25" s="703"/>
      <c r="M25" s="703"/>
      <c r="N25" s="703"/>
      <c r="O25" s="703"/>
      <c r="P25" s="703"/>
      <c r="Q25" s="704"/>
      <c r="R25" s="114"/>
      <c r="S25" s="114"/>
      <c r="U25" s="130" t="s">
        <v>307</v>
      </c>
      <c r="X25" s="11" t="s">
        <v>394</v>
      </c>
    </row>
    <row r="26" spans="1:33" s="6" customFormat="1" ht="17.100000000000001" customHeight="1" thickBot="1">
      <c r="A26" s="705" t="s">
        <v>290</v>
      </c>
      <c r="B26" s="706"/>
      <c r="C26" s="707"/>
      <c r="D26" s="714" t="s">
        <v>40</v>
      </c>
      <c r="E26" s="715"/>
      <c r="F26" s="697" t="s">
        <v>104</v>
      </c>
      <c r="G26" s="698"/>
      <c r="H26" s="698"/>
      <c r="I26" s="698"/>
      <c r="J26" s="698"/>
      <c r="K26" s="698"/>
      <c r="L26" s="698"/>
      <c r="M26" s="698"/>
      <c r="N26" s="698"/>
      <c r="O26" s="698"/>
      <c r="P26" s="698"/>
      <c r="Q26" s="699"/>
      <c r="R26" s="13"/>
      <c r="S26" s="115"/>
      <c r="U26" s="11" t="s">
        <v>108</v>
      </c>
      <c r="V26" s="11"/>
      <c r="W26" s="11"/>
      <c r="X26" s="11" t="s">
        <v>425</v>
      </c>
      <c r="Y26" s="11"/>
      <c r="Z26" s="11"/>
      <c r="AA26" s="11"/>
      <c r="AB26" s="11"/>
      <c r="AC26" s="11"/>
      <c r="AD26" s="11"/>
      <c r="AE26" s="11"/>
      <c r="AF26" s="11"/>
      <c r="AG26" s="11"/>
    </row>
    <row r="27" spans="1:33" s="6" customFormat="1" ht="17.100000000000001" customHeight="1" thickBot="1">
      <c r="A27" s="708"/>
      <c r="B27" s="709"/>
      <c r="C27" s="710"/>
      <c r="D27" s="716"/>
      <c r="E27" s="717"/>
      <c r="F27" s="718" t="s">
        <v>90</v>
      </c>
      <c r="G27" s="719"/>
      <c r="H27" s="720"/>
      <c r="I27" s="721" t="s">
        <v>115</v>
      </c>
      <c r="J27" s="722"/>
      <c r="K27" s="723"/>
      <c r="L27" s="724"/>
      <c r="M27" s="725"/>
      <c r="N27" s="725"/>
      <c r="O27" s="725"/>
      <c r="P27" s="725"/>
      <c r="Q27" s="726"/>
      <c r="R27" s="13"/>
      <c r="S27" s="5"/>
      <c r="U27" s="11" t="s">
        <v>313</v>
      </c>
      <c r="V27" s="11"/>
      <c r="W27" s="11"/>
      <c r="X27" s="11"/>
      <c r="Y27" s="11"/>
      <c r="Z27" s="11"/>
      <c r="AA27" s="11"/>
      <c r="AB27" s="11"/>
      <c r="AC27" s="11"/>
      <c r="AD27" s="11"/>
      <c r="AE27" s="11"/>
      <c r="AF27" s="11"/>
      <c r="AG27" s="11"/>
    </row>
    <row r="28" spans="1:33" s="6" customFormat="1" ht="17.100000000000001" customHeight="1" thickBot="1">
      <c r="A28" s="708"/>
      <c r="B28" s="709"/>
      <c r="C28" s="710"/>
      <c r="D28" s="727" t="s">
        <v>146</v>
      </c>
      <c r="E28" s="728"/>
      <c r="F28" s="702"/>
      <c r="G28" s="729"/>
      <c r="H28" s="729"/>
      <c r="I28" s="729"/>
      <c r="J28" s="729"/>
      <c r="K28" s="729"/>
      <c r="L28" s="729"/>
      <c r="M28" s="729"/>
      <c r="N28" s="729"/>
      <c r="O28" s="729"/>
      <c r="P28" s="729"/>
      <c r="Q28" s="730"/>
      <c r="R28" s="13"/>
      <c r="S28" s="5"/>
      <c r="U28" s="11" t="s">
        <v>109</v>
      </c>
      <c r="V28" s="11"/>
      <c r="W28" s="11"/>
      <c r="X28" s="11"/>
      <c r="Y28" s="11"/>
      <c r="Z28" s="11"/>
      <c r="AA28" s="11"/>
      <c r="AB28" s="11"/>
      <c r="AC28" s="11"/>
      <c r="AD28" s="11"/>
      <c r="AE28" s="11"/>
      <c r="AF28" s="11"/>
      <c r="AG28" s="11"/>
    </row>
    <row r="29" spans="1:33" s="6" customFormat="1" ht="17.100000000000001" customHeight="1" thickBot="1">
      <c r="A29" s="708"/>
      <c r="B29" s="709"/>
      <c r="C29" s="710"/>
      <c r="D29" s="731" t="s">
        <v>85</v>
      </c>
      <c r="E29" s="732"/>
      <c r="F29" s="702"/>
      <c r="G29" s="729"/>
      <c r="H29" s="729"/>
      <c r="I29" s="729"/>
      <c r="J29" s="729"/>
      <c r="K29" s="729"/>
      <c r="L29" s="729"/>
      <c r="M29" s="729"/>
      <c r="N29" s="729"/>
      <c r="O29" s="729"/>
      <c r="P29" s="729"/>
      <c r="Q29" s="730"/>
      <c r="R29" s="13"/>
      <c r="S29" s="5"/>
      <c r="U29" s="11" t="s">
        <v>312</v>
      </c>
      <c r="V29" s="11"/>
      <c r="W29" s="11"/>
      <c r="X29" s="11"/>
      <c r="Y29" s="11"/>
      <c r="Z29" s="11"/>
      <c r="AA29" s="11"/>
      <c r="AB29" s="11"/>
      <c r="AC29" s="11"/>
      <c r="AD29" s="11"/>
      <c r="AE29" s="11"/>
      <c r="AF29" s="11"/>
      <c r="AG29" s="11"/>
    </row>
    <row r="30" spans="1:33" s="6" customFormat="1" ht="17.100000000000001" customHeight="1" thickBot="1">
      <c r="A30" s="708"/>
      <c r="B30" s="709"/>
      <c r="C30" s="710"/>
      <c r="D30" s="716"/>
      <c r="E30" s="717"/>
      <c r="F30" s="718" t="s">
        <v>90</v>
      </c>
      <c r="G30" s="719"/>
      <c r="H30" s="720"/>
      <c r="I30" s="721" t="s">
        <v>116</v>
      </c>
      <c r="J30" s="722"/>
      <c r="K30" s="723"/>
      <c r="L30" s="724"/>
      <c r="M30" s="725"/>
      <c r="N30" s="725"/>
      <c r="O30" s="725"/>
      <c r="P30" s="725"/>
      <c r="Q30" s="726"/>
      <c r="R30" s="13"/>
      <c r="S30" s="5"/>
      <c r="U30" s="11" t="s">
        <v>301</v>
      </c>
      <c r="V30" s="11"/>
      <c r="W30" s="11"/>
      <c r="X30" s="11"/>
      <c r="Y30" s="11"/>
      <c r="Z30" s="11"/>
      <c r="AA30" s="11"/>
      <c r="AB30" s="11"/>
      <c r="AC30" s="11"/>
      <c r="AD30" s="11"/>
      <c r="AE30" s="11"/>
      <c r="AF30" s="11"/>
      <c r="AG30" s="11"/>
    </row>
    <row r="31" spans="1:33" s="6" customFormat="1" ht="17.100000000000001" customHeight="1" thickBot="1">
      <c r="A31" s="708"/>
      <c r="B31" s="709"/>
      <c r="C31" s="710"/>
      <c r="D31" s="727" t="s">
        <v>147</v>
      </c>
      <c r="E31" s="728"/>
      <c r="F31" s="702"/>
      <c r="G31" s="703"/>
      <c r="H31" s="703"/>
      <c r="I31" s="703"/>
      <c r="J31" s="703"/>
      <c r="K31" s="703"/>
      <c r="L31" s="703"/>
      <c r="M31" s="703"/>
      <c r="N31" s="703"/>
      <c r="O31" s="703"/>
      <c r="P31" s="703"/>
      <c r="Q31" s="704"/>
      <c r="R31" s="13"/>
      <c r="S31" s="5"/>
      <c r="U31" s="130" t="s">
        <v>311</v>
      </c>
      <c r="V31" s="11"/>
      <c r="W31" s="11"/>
      <c r="X31" s="11"/>
      <c r="Y31" s="11"/>
      <c r="Z31" s="11"/>
      <c r="AA31" s="11"/>
      <c r="AB31" s="11"/>
      <c r="AC31" s="11"/>
      <c r="AD31" s="11"/>
      <c r="AE31" s="11"/>
      <c r="AF31" s="11"/>
      <c r="AG31" s="11"/>
    </row>
    <row r="32" spans="1:33" s="6" customFormat="1" ht="17.100000000000001" customHeight="1" thickBot="1">
      <c r="A32" s="711"/>
      <c r="B32" s="712"/>
      <c r="C32" s="713"/>
      <c r="D32" s="733" t="s">
        <v>86</v>
      </c>
      <c r="E32" s="734"/>
      <c r="F32" s="702"/>
      <c r="G32" s="703"/>
      <c r="H32" s="703"/>
      <c r="I32" s="703"/>
      <c r="J32" s="703"/>
      <c r="K32" s="703"/>
      <c r="L32" s="703"/>
      <c r="M32" s="703"/>
      <c r="N32" s="703"/>
      <c r="O32" s="703"/>
      <c r="P32" s="703"/>
      <c r="Q32" s="704"/>
      <c r="R32" s="13"/>
      <c r="S32" s="5"/>
      <c r="U32" s="11" t="s">
        <v>310</v>
      </c>
      <c r="V32" s="11"/>
      <c r="W32" s="11"/>
      <c r="X32" s="11"/>
      <c r="Y32" s="11"/>
      <c r="Z32" s="11"/>
      <c r="AA32" s="11"/>
      <c r="AB32" s="11"/>
      <c r="AC32" s="11"/>
      <c r="AD32" s="11"/>
      <c r="AE32" s="11"/>
      <c r="AF32" s="11"/>
      <c r="AG32" s="11"/>
    </row>
    <row r="33" spans="1:33" s="6" customFormat="1" ht="17.100000000000001" customHeight="1" thickBot="1">
      <c r="A33" s="623" t="s">
        <v>291</v>
      </c>
      <c r="B33" s="624"/>
      <c r="C33" s="625"/>
      <c r="D33" s="429" t="s">
        <v>62</v>
      </c>
      <c r="E33" s="466"/>
      <c r="F33" s="735" t="s">
        <v>201</v>
      </c>
      <c r="G33" s="736"/>
      <c r="H33" s="736"/>
      <c r="I33" s="736"/>
      <c r="J33" s="736"/>
      <c r="K33" s="736"/>
      <c r="L33" s="736"/>
      <c r="M33" s="736"/>
      <c r="N33" s="736"/>
      <c r="O33" s="736"/>
      <c r="P33" s="736"/>
      <c r="Q33" s="737"/>
      <c r="R33" s="13"/>
      <c r="S33" s="115"/>
      <c r="U33" s="11" t="s">
        <v>301</v>
      </c>
      <c r="V33" s="11"/>
      <c r="W33" s="11"/>
      <c r="X33" s="11"/>
      <c r="Y33" s="11"/>
      <c r="Z33" s="11"/>
      <c r="AA33" s="11"/>
      <c r="AB33" s="11"/>
      <c r="AC33" s="11"/>
      <c r="AD33" s="11"/>
      <c r="AE33" s="11"/>
      <c r="AF33" s="11"/>
      <c r="AG33" s="11"/>
    </row>
    <row r="34" spans="1:33" s="6" customFormat="1" ht="11.45" customHeight="1" thickBot="1">
      <c r="A34" s="626"/>
      <c r="B34" s="627"/>
      <c r="C34" s="628"/>
      <c r="D34" s="738" t="s">
        <v>63</v>
      </c>
      <c r="E34" s="739"/>
      <c r="F34" s="740" t="s">
        <v>395</v>
      </c>
      <c r="G34" s="650"/>
      <c r="H34" s="653"/>
      <c r="I34" s="654"/>
      <c r="J34" s="654"/>
      <c r="K34" s="654"/>
      <c r="L34" s="654"/>
      <c r="M34" s="654"/>
      <c r="N34" s="654"/>
      <c r="O34" s="654"/>
      <c r="P34" s="654"/>
      <c r="Q34" s="655"/>
      <c r="R34" s="13"/>
      <c r="S34" s="5"/>
      <c r="U34" s="11" t="s">
        <v>307</v>
      </c>
      <c r="V34" s="11"/>
      <c r="W34" s="11"/>
      <c r="X34" s="11"/>
      <c r="Y34" s="11"/>
      <c r="Z34" s="11"/>
      <c r="AA34" s="11"/>
      <c r="AB34" s="11"/>
      <c r="AC34" s="11"/>
      <c r="AD34" s="11"/>
      <c r="AE34" s="11"/>
      <c r="AF34" s="11"/>
      <c r="AG34" s="11"/>
    </row>
    <row r="35" spans="1:33" s="6" customFormat="1" ht="11.45" customHeight="1" thickBot="1">
      <c r="A35" s="626"/>
      <c r="B35" s="627"/>
      <c r="C35" s="628"/>
      <c r="D35" s="741"/>
      <c r="E35" s="742"/>
      <c r="F35" s="651"/>
      <c r="G35" s="652"/>
      <c r="H35" s="656"/>
      <c r="I35" s="654"/>
      <c r="J35" s="654"/>
      <c r="K35" s="654"/>
      <c r="L35" s="654"/>
      <c r="M35" s="654"/>
      <c r="N35" s="654"/>
      <c r="O35" s="654"/>
      <c r="P35" s="654"/>
      <c r="Q35" s="655"/>
      <c r="R35" s="13"/>
      <c r="S35" s="5"/>
      <c r="U35" s="11" t="s">
        <v>110</v>
      </c>
      <c r="V35" s="11"/>
      <c r="W35" s="11"/>
      <c r="X35" s="11"/>
      <c r="Y35" s="11"/>
      <c r="Z35" s="11"/>
      <c r="AA35" s="11"/>
      <c r="AB35" s="11"/>
      <c r="AC35" s="11"/>
      <c r="AD35" s="11"/>
      <c r="AE35" s="11"/>
      <c r="AF35" s="11"/>
      <c r="AG35" s="11"/>
    </row>
    <row r="36" spans="1:33" s="6" customFormat="1" ht="11.45" customHeight="1" thickBot="1">
      <c r="A36" s="626"/>
      <c r="B36" s="627"/>
      <c r="C36" s="628"/>
      <c r="D36" s="738" t="s">
        <v>64</v>
      </c>
      <c r="E36" s="739"/>
      <c r="F36" s="740" t="s">
        <v>395</v>
      </c>
      <c r="G36" s="650"/>
      <c r="H36" s="653"/>
      <c r="I36" s="654"/>
      <c r="J36" s="654"/>
      <c r="K36" s="654"/>
      <c r="L36" s="654"/>
      <c r="M36" s="654"/>
      <c r="N36" s="654"/>
      <c r="O36" s="654"/>
      <c r="P36" s="654"/>
      <c r="Q36" s="655"/>
      <c r="R36" s="13"/>
      <c r="S36" s="5"/>
      <c r="U36" s="11" t="s">
        <v>111</v>
      </c>
      <c r="V36" s="11"/>
      <c r="W36" s="11"/>
      <c r="X36" s="11"/>
      <c r="Y36" s="11"/>
      <c r="Z36" s="11"/>
      <c r="AA36" s="11"/>
      <c r="AB36" s="11"/>
      <c r="AC36" s="11"/>
      <c r="AD36" s="11"/>
      <c r="AE36" s="11"/>
      <c r="AF36" s="11"/>
      <c r="AG36" s="11"/>
    </row>
    <row r="37" spans="1:33" s="6" customFormat="1" ht="11.45" customHeight="1" thickBot="1">
      <c r="A37" s="626"/>
      <c r="B37" s="627"/>
      <c r="C37" s="628"/>
      <c r="D37" s="743"/>
      <c r="E37" s="744"/>
      <c r="F37" s="651"/>
      <c r="G37" s="652"/>
      <c r="H37" s="656"/>
      <c r="I37" s="654"/>
      <c r="J37" s="654"/>
      <c r="K37" s="654"/>
      <c r="L37" s="654"/>
      <c r="M37" s="654"/>
      <c r="N37" s="654"/>
      <c r="O37" s="654"/>
      <c r="P37" s="654"/>
      <c r="Q37" s="655"/>
      <c r="R37" s="13"/>
      <c r="S37" s="5"/>
      <c r="U37" s="11" t="s">
        <v>112</v>
      </c>
      <c r="V37" s="11"/>
      <c r="W37" s="11"/>
      <c r="X37" s="11"/>
      <c r="Y37" s="11"/>
      <c r="Z37" s="11"/>
      <c r="AA37" s="11"/>
      <c r="AB37" s="11"/>
      <c r="AC37" s="11"/>
      <c r="AD37" s="11"/>
      <c r="AE37" s="11"/>
      <c r="AF37" s="11"/>
      <c r="AG37" s="11"/>
    </row>
    <row r="38" spans="1:33" ht="12.75" thickBot="1">
      <c r="A38" s="629"/>
      <c r="B38" s="630"/>
      <c r="C38" s="631"/>
      <c r="D38" s="632" t="s">
        <v>358</v>
      </c>
      <c r="E38" s="633"/>
      <c r="F38" s="633"/>
      <c r="G38" s="633"/>
      <c r="H38" s="633"/>
      <c r="I38" s="633"/>
      <c r="J38" s="633"/>
      <c r="K38" s="633"/>
      <c r="L38" s="633"/>
      <c r="M38" s="633"/>
      <c r="N38" s="633"/>
      <c r="O38" s="633"/>
      <c r="P38" s="633"/>
      <c r="Q38" s="634"/>
      <c r="R38" s="114"/>
      <c r="S38" s="114"/>
      <c r="U38" s="124"/>
    </row>
    <row r="39" spans="1:33" s="6" customFormat="1" ht="17.100000000000001" customHeight="1" thickBot="1">
      <c r="A39" s="745" t="s">
        <v>292</v>
      </c>
      <c r="B39" s="746"/>
      <c r="C39" s="747"/>
      <c r="D39" s="714" t="s">
        <v>62</v>
      </c>
      <c r="E39" s="715"/>
      <c r="F39" s="697" t="s">
        <v>201</v>
      </c>
      <c r="G39" s="698"/>
      <c r="H39" s="698"/>
      <c r="I39" s="698"/>
      <c r="J39" s="698"/>
      <c r="K39" s="698"/>
      <c r="L39" s="698"/>
      <c r="M39" s="698"/>
      <c r="N39" s="698"/>
      <c r="O39" s="698"/>
      <c r="P39" s="698"/>
      <c r="Q39" s="699"/>
      <c r="R39" s="13"/>
      <c r="S39" s="115"/>
      <c r="U39" s="11" t="s">
        <v>113</v>
      </c>
      <c r="V39" s="11"/>
      <c r="W39" s="11"/>
      <c r="X39" s="11"/>
      <c r="Y39" s="11"/>
      <c r="Z39" s="11"/>
      <c r="AA39" s="11"/>
      <c r="AB39" s="11"/>
      <c r="AC39" s="11"/>
      <c r="AD39" s="11"/>
      <c r="AE39" s="11"/>
      <c r="AF39" s="11"/>
      <c r="AG39" s="11"/>
    </row>
    <row r="40" spans="1:33" s="6" customFormat="1" ht="12.75" thickBot="1">
      <c r="A40" s="745"/>
      <c r="B40" s="746"/>
      <c r="C40" s="747"/>
      <c r="D40" s="751" t="s">
        <v>63</v>
      </c>
      <c r="E40" s="752"/>
      <c r="F40" s="753" t="s">
        <v>212</v>
      </c>
      <c r="G40" s="754"/>
      <c r="H40" s="755"/>
      <c r="I40" s="756"/>
      <c r="J40" s="756"/>
      <c r="K40" s="756"/>
      <c r="L40" s="756"/>
      <c r="M40" s="756"/>
      <c r="N40" s="756"/>
      <c r="O40" s="756"/>
      <c r="P40" s="756"/>
      <c r="Q40" s="757"/>
      <c r="R40" s="13"/>
      <c r="S40" s="5"/>
      <c r="U40" s="11" t="s">
        <v>114</v>
      </c>
      <c r="V40" s="11"/>
      <c r="W40" s="11"/>
      <c r="X40" s="11"/>
      <c r="Y40" s="11"/>
      <c r="Z40" s="11"/>
      <c r="AA40" s="11"/>
      <c r="AB40" s="11"/>
      <c r="AC40" s="11"/>
      <c r="AD40" s="11"/>
      <c r="AE40" s="11"/>
      <c r="AF40" s="11"/>
      <c r="AG40" s="11"/>
    </row>
    <row r="41" spans="1:33" s="6" customFormat="1" ht="15" customHeight="1" thickBot="1">
      <c r="A41" s="745"/>
      <c r="B41" s="746"/>
      <c r="C41" s="747"/>
      <c r="D41" s="759"/>
      <c r="E41" s="760"/>
      <c r="F41" s="721"/>
      <c r="G41" s="723"/>
      <c r="H41" s="758"/>
      <c r="I41" s="756"/>
      <c r="J41" s="756"/>
      <c r="K41" s="756"/>
      <c r="L41" s="756"/>
      <c r="M41" s="756"/>
      <c r="N41" s="756"/>
      <c r="O41" s="756"/>
      <c r="P41" s="756"/>
      <c r="Q41" s="757"/>
      <c r="R41" s="13"/>
      <c r="S41" s="5"/>
      <c r="U41" s="11" t="s">
        <v>301</v>
      </c>
      <c r="V41" s="11"/>
      <c r="W41" s="11"/>
      <c r="X41" s="11"/>
      <c r="Y41" s="11"/>
      <c r="Z41" s="11"/>
      <c r="AA41" s="11"/>
      <c r="AB41" s="11"/>
      <c r="AC41" s="11"/>
      <c r="AD41" s="11"/>
      <c r="AE41" s="11"/>
      <c r="AF41" s="11"/>
      <c r="AG41" s="11"/>
    </row>
    <row r="42" spans="1:33" s="6" customFormat="1" ht="12.75" thickBot="1">
      <c r="A42" s="745"/>
      <c r="B42" s="746"/>
      <c r="C42" s="747"/>
      <c r="D42" s="751" t="s">
        <v>64</v>
      </c>
      <c r="E42" s="752"/>
      <c r="F42" s="753" t="s">
        <v>212</v>
      </c>
      <c r="G42" s="754"/>
      <c r="H42" s="755"/>
      <c r="I42" s="756"/>
      <c r="J42" s="756"/>
      <c r="K42" s="756"/>
      <c r="L42" s="756"/>
      <c r="M42" s="756"/>
      <c r="N42" s="756"/>
      <c r="O42" s="756"/>
      <c r="P42" s="756"/>
      <c r="Q42" s="757"/>
      <c r="R42" s="13"/>
      <c r="S42" s="5"/>
      <c r="U42" s="11" t="s">
        <v>309</v>
      </c>
      <c r="V42" s="11"/>
      <c r="W42" s="11"/>
      <c r="X42" s="11"/>
      <c r="Y42" s="11"/>
      <c r="Z42" s="11"/>
      <c r="AA42" s="11"/>
      <c r="AB42" s="11"/>
      <c r="AC42" s="11"/>
      <c r="AD42" s="11"/>
      <c r="AE42" s="11"/>
      <c r="AF42" s="11"/>
      <c r="AG42" s="11"/>
    </row>
    <row r="43" spans="1:33" s="6" customFormat="1" ht="15" customHeight="1" thickBot="1">
      <c r="A43" s="748"/>
      <c r="B43" s="749"/>
      <c r="C43" s="750"/>
      <c r="D43" s="761"/>
      <c r="E43" s="762"/>
      <c r="F43" s="721"/>
      <c r="G43" s="723"/>
      <c r="H43" s="758"/>
      <c r="I43" s="756"/>
      <c r="J43" s="756"/>
      <c r="K43" s="756"/>
      <c r="L43" s="756"/>
      <c r="M43" s="756"/>
      <c r="N43" s="756"/>
      <c r="O43" s="756"/>
      <c r="P43" s="756"/>
      <c r="Q43" s="757"/>
      <c r="R43" s="13"/>
      <c r="S43" s="5"/>
      <c r="U43" s="11" t="s">
        <v>308</v>
      </c>
      <c r="V43" s="11"/>
      <c r="W43" s="11"/>
      <c r="X43" s="11"/>
      <c r="Y43" s="11"/>
      <c r="Z43" s="11"/>
      <c r="AA43" s="11"/>
      <c r="AB43" s="11"/>
      <c r="AC43" s="11"/>
      <c r="AD43" s="11"/>
      <c r="AE43" s="11"/>
      <c r="AF43" s="11"/>
      <c r="AG43" s="11"/>
    </row>
    <row r="44" spans="1:33" s="6" customFormat="1" ht="24" customHeight="1" thickBot="1">
      <c r="A44" s="763" t="s">
        <v>398</v>
      </c>
      <c r="B44" s="763"/>
      <c r="C44" s="763"/>
      <c r="D44" s="429" t="s">
        <v>293</v>
      </c>
      <c r="E44" s="466"/>
      <c r="F44" s="735" t="s">
        <v>91</v>
      </c>
      <c r="G44" s="736"/>
      <c r="H44" s="737"/>
      <c r="I44" s="764"/>
      <c r="J44" s="765"/>
      <c r="K44" s="765"/>
      <c r="L44" s="765"/>
      <c r="M44" s="765"/>
      <c r="N44" s="765"/>
      <c r="O44" s="765"/>
      <c r="P44" s="765"/>
      <c r="Q44" s="766"/>
      <c r="R44" s="13"/>
      <c r="S44" s="115"/>
      <c r="U44" s="11" t="s">
        <v>301</v>
      </c>
      <c r="V44" s="11"/>
      <c r="W44" s="11"/>
      <c r="X44" s="11"/>
      <c r="Y44" s="11"/>
      <c r="Z44" s="11"/>
      <c r="AA44" s="11"/>
      <c r="AB44" s="11"/>
      <c r="AC44" s="11"/>
      <c r="AD44" s="11"/>
      <c r="AE44" s="11"/>
      <c r="AF44" s="11"/>
      <c r="AG44" s="11"/>
    </row>
    <row r="45" spans="1:33" s="6" customFormat="1" ht="15.75" customHeight="1" thickBot="1">
      <c r="A45" s="767" t="s">
        <v>295</v>
      </c>
      <c r="B45" s="768"/>
      <c r="C45" s="769"/>
      <c r="D45" s="776" t="s">
        <v>152</v>
      </c>
      <c r="E45" s="777"/>
      <c r="F45" s="470" t="s">
        <v>121</v>
      </c>
      <c r="G45" s="503"/>
      <c r="H45" s="503"/>
      <c r="I45" s="503"/>
      <c r="J45" s="471"/>
      <c r="K45" s="131"/>
      <c r="L45" s="132"/>
      <c r="M45" s="132"/>
      <c r="N45" s="132"/>
      <c r="O45" s="132"/>
      <c r="P45" s="132"/>
      <c r="Q45" s="133"/>
      <c r="R45" s="5"/>
      <c r="S45" s="115"/>
      <c r="U45" s="11" t="s">
        <v>307</v>
      </c>
      <c r="V45" s="11"/>
      <c r="W45" s="11"/>
      <c r="X45" s="11"/>
      <c r="Y45" s="11"/>
      <c r="Z45" s="11"/>
      <c r="AA45" s="11"/>
      <c r="AB45" s="11"/>
      <c r="AC45" s="11"/>
      <c r="AD45" s="11"/>
      <c r="AE45" s="11"/>
      <c r="AF45" s="11"/>
      <c r="AG45" s="11"/>
    </row>
    <row r="46" spans="1:33" s="6" customFormat="1" ht="17.100000000000001" customHeight="1" thickBot="1">
      <c r="A46" s="770"/>
      <c r="B46" s="771"/>
      <c r="C46" s="772"/>
      <c r="D46" s="187"/>
      <c r="E46" s="188"/>
      <c r="F46" s="188"/>
      <c r="G46" s="188"/>
      <c r="H46" s="290"/>
      <c r="I46" s="290"/>
      <c r="J46" s="290"/>
      <c r="K46" s="290"/>
      <c r="L46" s="290"/>
      <c r="M46" s="291" t="s">
        <v>422</v>
      </c>
      <c r="N46" s="778"/>
      <c r="O46" s="572"/>
      <c r="P46" s="573"/>
      <c r="Q46" s="189" t="s">
        <v>33</v>
      </c>
      <c r="R46" s="5"/>
      <c r="S46" s="5"/>
      <c r="U46" s="11" t="s">
        <v>306</v>
      </c>
      <c r="V46" s="11"/>
      <c r="W46" s="11"/>
      <c r="X46" s="11"/>
      <c r="Y46" s="11"/>
      <c r="Z46" s="11"/>
      <c r="AA46" s="11"/>
      <c r="AB46" s="11"/>
      <c r="AC46" s="11"/>
      <c r="AD46" s="11"/>
      <c r="AE46" s="11"/>
      <c r="AF46" s="11"/>
      <c r="AG46" s="11"/>
    </row>
    <row r="47" spans="1:33" s="6" customFormat="1" ht="17.100000000000001" customHeight="1" thickBot="1">
      <c r="A47" s="773"/>
      <c r="B47" s="774"/>
      <c r="C47" s="775"/>
      <c r="D47" s="187"/>
      <c r="E47" s="188"/>
      <c r="F47" s="188"/>
      <c r="G47" s="188"/>
      <c r="H47" s="190"/>
      <c r="I47" s="190"/>
      <c r="J47" s="190"/>
      <c r="K47" s="188"/>
      <c r="L47" s="188"/>
      <c r="M47" s="191" t="s">
        <v>423</v>
      </c>
      <c r="N47" s="779"/>
      <c r="O47" s="780"/>
      <c r="P47" s="780"/>
      <c r="Q47" s="192" t="s">
        <v>33</v>
      </c>
      <c r="R47" s="13"/>
      <c r="S47" s="5"/>
      <c r="U47" s="11" t="s">
        <v>305</v>
      </c>
      <c r="V47" s="11"/>
      <c r="W47" s="11"/>
      <c r="X47" s="11"/>
      <c r="Y47" s="11"/>
      <c r="Z47" s="11"/>
      <c r="AA47" s="11"/>
      <c r="AB47" s="11"/>
      <c r="AC47" s="11"/>
      <c r="AD47" s="11"/>
      <c r="AE47" s="11"/>
      <c r="AF47" s="11"/>
      <c r="AG47" s="11"/>
    </row>
    <row r="48" spans="1:33" ht="17.100000000000001" customHeight="1" thickBot="1">
      <c r="A48" s="478" t="s">
        <v>296</v>
      </c>
      <c r="B48" s="479"/>
      <c r="C48" s="480"/>
      <c r="D48" s="441" t="s">
        <v>123</v>
      </c>
      <c r="E48" s="782"/>
      <c r="F48" s="735" t="s">
        <v>91</v>
      </c>
      <c r="G48" s="736"/>
      <c r="H48" s="783" t="s">
        <v>32</v>
      </c>
      <c r="I48" s="784"/>
      <c r="J48" s="784"/>
      <c r="K48" s="784"/>
      <c r="L48" s="784"/>
      <c r="M48" s="785"/>
      <c r="N48" s="786"/>
      <c r="O48" s="787"/>
      <c r="P48" s="787"/>
      <c r="Q48" s="788"/>
      <c r="R48" s="114"/>
      <c r="S48" s="115"/>
      <c r="U48" s="11" t="s">
        <v>304</v>
      </c>
    </row>
    <row r="49" spans="1:33" ht="17.100000000000001" customHeight="1" thickBot="1">
      <c r="A49" s="636"/>
      <c r="B49" s="637"/>
      <c r="C49" s="781"/>
      <c r="D49" s="789" t="s">
        <v>122</v>
      </c>
      <c r="E49" s="790"/>
      <c r="F49" s="790"/>
      <c r="G49" s="791"/>
      <c r="H49" s="735" t="s">
        <v>208</v>
      </c>
      <c r="I49" s="736"/>
      <c r="J49" s="736"/>
      <c r="K49" s="736"/>
      <c r="L49" s="736"/>
      <c r="M49" s="736"/>
      <c r="N49" s="736"/>
      <c r="O49" s="736"/>
      <c r="P49" s="736"/>
      <c r="Q49" s="737"/>
      <c r="R49" s="114"/>
      <c r="S49" s="115"/>
      <c r="U49" s="130" t="s">
        <v>303</v>
      </c>
    </row>
    <row r="50" spans="1:33" ht="17.100000000000001" customHeight="1" thickBot="1">
      <c r="A50" s="447" t="s">
        <v>297</v>
      </c>
      <c r="B50" s="792"/>
      <c r="C50" s="793"/>
      <c r="D50" s="797" t="s">
        <v>77</v>
      </c>
      <c r="E50" s="798"/>
      <c r="F50" s="470" t="s">
        <v>98</v>
      </c>
      <c r="G50" s="799"/>
      <c r="H50" s="800"/>
      <c r="I50" s="134"/>
      <c r="J50" s="135"/>
      <c r="K50" s="135"/>
      <c r="L50" s="136"/>
      <c r="M50" s="137"/>
      <c r="N50" s="137"/>
      <c r="O50" s="137"/>
      <c r="P50" s="137"/>
      <c r="Q50" s="138"/>
      <c r="R50" s="114"/>
      <c r="S50" s="115"/>
      <c r="U50" s="118" t="s">
        <v>302</v>
      </c>
    </row>
    <row r="51" spans="1:33" ht="17.100000000000001" customHeight="1" thickBot="1">
      <c r="A51" s="794"/>
      <c r="B51" s="795"/>
      <c r="C51" s="796"/>
      <c r="D51" s="801" t="s">
        <v>89</v>
      </c>
      <c r="E51" s="802"/>
      <c r="F51" s="803"/>
      <c r="G51" s="804"/>
      <c r="H51" s="805"/>
      <c r="I51" s="806" t="s">
        <v>60</v>
      </c>
      <c r="J51" s="807"/>
      <c r="K51" s="808"/>
      <c r="L51" s="809"/>
      <c r="M51" s="810"/>
      <c r="N51" s="810"/>
      <c r="O51" s="810"/>
      <c r="P51" s="810"/>
      <c r="Q51" s="811"/>
      <c r="R51" s="114"/>
      <c r="S51" s="114"/>
      <c r="U51" s="118" t="s">
        <v>301</v>
      </c>
    </row>
    <row r="52" spans="1:33" s="6" customFormat="1" ht="24" customHeight="1" thickBot="1">
      <c r="A52" s="763" t="s">
        <v>415</v>
      </c>
      <c r="B52" s="763"/>
      <c r="C52" s="763"/>
      <c r="D52" s="429" t="s">
        <v>293</v>
      </c>
      <c r="E52" s="466"/>
      <c r="F52" s="735" t="s">
        <v>91</v>
      </c>
      <c r="G52" s="736"/>
      <c r="H52" s="737"/>
      <c r="I52" s="818"/>
      <c r="J52" s="819"/>
      <c r="K52" s="819"/>
      <c r="L52" s="765"/>
      <c r="M52" s="765"/>
      <c r="N52" s="765"/>
      <c r="O52" s="765"/>
      <c r="P52" s="765"/>
      <c r="Q52" s="766"/>
      <c r="R52" s="13"/>
      <c r="S52" s="115"/>
      <c r="U52" s="11" t="s">
        <v>300</v>
      </c>
      <c r="V52" s="11"/>
      <c r="W52" s="11"/>
      <c r="X52" s="11"/>
      <c r="Y52" s="11"/>
      <c r="Z52" s="11"/>
      <c r="AA52" s="11"/>
      <c r="AB52" s="11"/>
      <c r="AC52" s="11"/>
      <c r="AD52" s="11"/>
      <c r="AE52" s="11"/>
      <c r="AF52" s="11"/>
      <c r="AG52" s="11"/>
    </row>
    <row r="53" spans="1:33" s="6" customFormat="1" ht="17.100000000000001" customHeight="1" thickBot="1">
      <c r="A53" s="767" t="s">
        <v>298</v>
      </c>
      <c r="B53" s="768"/>
      <c r="C53" s="769"/>
      <c r="D53" s="429" t="s">
        <v>35</v>
      </c>
      <c r="E53" s="466"/>
      <c r="F53" s="486" t="s">
        <v>91</v>
      </c>
      <c r="G53" s="487"/>
      <c r="H53" s="488"/>
      <c r="I53" s="820" t="s">
        <v>36</v>
      </c>
      <c r="J53" s="821"/>
      <c r="K53" s="822"/>
      <c r="L53" s="462"/>
      <c r="M53" s="463"/>
      <c r="N53" s="463"/>
      <c r="O53" s="463"/>
      <c r="P53" s="463"/>
      <c r="Q53" s="464"/>
      <c r="R53" s="13"/>
      <c r="S53" s="115"/>
      <c r="U53" s="11" t="s">
        <v>128</v>
      </c>
      <c r="V53" s="11"/>
      <c r="W53" s="11"/>
      <c r="X53" s="11"/>
      <c r="Y53" s="11"/>
      <c r="Z53" s="11"/>
      <c r="AA53" s="11"/>
      <c r="AB53" s="11"/>
      <c r="AC53" s="11"/>
      <c r="AD53" s="11"/>
      <c r="AE53" s="11"/>
      <c r="AF53" s="11"/>
      <c r="AG53" s="11"/>
    </row>
    <row r="54" spans="1:33" s="6" customFormat="1" ht="17.100000000000001" customHeight="1" thickBot="1">
      <c r="A54" s="773"/>
      <c r="B54" s="774"/>
      <c r="C54" s="775"/>
      <c r="D54" s="823" t="s">
        <v>145</v>
      </c>
      <c r="E54" s="824"/>
      <c r="F54" s="410"/>
      <c r="G54" s="411"/>
      <c r="H54" s="411"/>
      <c r="I54" s="411"/>
      <c r="J54" s="411"/>
      <c r="K54" s="411"/>
      <c r="L54" s="411"/>
      <c r="M54" s="411"/>
      <c r="N54" s="411"/>
      <c r="O54" s="411"/>
      <c r="P54" s="411"/>
      <c r="Q54" s="412"/>
      <c r="R54" s="13"/>
      <c r="S54" s="5"/>
      <c r="U54" s="11" t="s">
        <v>294</v>
      </c>
      <c r="V54" s="11"/>
      <c r="W54" s="11"/>
      <c r="X54" s="11"/>
      <c r="Y54" s="11"/>
      <c r="Z54" s="11"/>
      <c r="AA54" s="11"/>
      <c r="AB54" s="11"/>
      <c r="AC54" s="11"/>
      <c r="AD54" s="11"/>
      <c r="AE54" s="11"/>
      <c r="AF54" s="11"/>
      <c r="AG54" s="11"/>
    </row>
    <row r="55" spans="1:33" ht="18" customHeight="1" thickBot="1">
      <c r="A55" s="498" t="s">
        <v>277</v>
      </c>
      <c r="B55" s="499"/>
      <c r="C55" s="500"/>
      <c r="D55" s="429" t="s">
        <v>77</v>
      </c>
      <c r="E55" s="466"/>
      <c r="F55" s="812" t="s">
        <v>91</v>
      </c>
      <c r="G55" s="813"/>
      <c r="H55" s="814"/>
      <c r="I55" s="815" t="s">
        <v>299</v>
      </c>
      <c r="J55" s="816"/>
      <c r="K55" s="816"/>
      <c r="L55" s="816"/>
      <c r="M55" s="816"/>
      <c r="N55" s="816"/>
      <c r="O55" s="816"/>
      <c r="P55" s="816"/>
      <c r="Q55" s="817"/>
      <c r="R55" s="114"/>
      <c r="S55" s="115"/>
      <c r="U55" s="118" t="s">
        <v>205</v>
      </c>
    </row>
    <row r="56" spans="1:33" ht="4.5" customHeight="1" thickBot="1">
      <c r="A56" s="139"/>
      <c r="B56" s="140"/>
      <c r="C56" s="139"/>
      <c r="D56" s="139"/>
      <c r="E56" s="141"/>
      <c r="F56" s="141"/>
      <c r="G56" s="141"/>
      <c r="H56" s="141"/>
      <c r="I56" s="142"/>
      <c r="J56" s="142"/>
      <c r="K56" s="142"/>
      <c r="L56" s="142"/>
      <c r="M56" s="142"/>
      <c r="N56" s="142"/>
      <c r="O56" s="142"/>
      <c r="P56" s="142"/>
      <c r="Q56" s="142"/>
      <c r="R56" s="114"/>
      <c r="S56" s="115"/>
      <c r="U56" s="118" t="s">
        <v>420</v>
      </c>
    </row>
    <row r="57" spans="1:33" s="6" customFormat="1" ht="10.5" customHeight="1" thickBot="1">
      <c r="A57" s="143" t="s">
        <v>41</v>
      </c>
      <c r="B57" s="144"/>
      <c r="C57" s="118" t="s">
        <v>42</v>
      </c>
      <c r="D57" s="118"/>
      <c r="E57" s="118"/>
      <c r="F57" s="118"/>
      <c r="G57" s="145"/>
      <c r="H57" s="118"/>
      <c r="I57" s="118"/>
      <c r="J57" s="118"/>
      <c r="K57" s="118"/>
      <c r="L57" s="118"/>
      <c r="M57" s="118"/>
      <c r="N57" s="118"/>
      <c r="O57" s="118"/>
      <c r="P57" s="118"/>
      <c r="Q57" s="118"/>
      <c r="R57" s="13"/>
      <c r="S57" s="115"/>
      <c r="U57" s="118" t="s">
        <v>119</v>
      </c>
      <c r="V57" s="11"/>
      <c r="W57" s="11"/>
      <c r="X57" s="11"/>
      <c r="Y57" s="11"/>
      <c r="Z57" s="11"/>
      <c r="AA57" s="11"/>
      <c r="AB57" s="11"/>
      <c r="AC57" s="11"/>
      <c r="AD57" s="11"/>
      <c r="AE57" s="11"/>
      <c r="AF57" s="11"/>
      <c r="AG57" s="11"/>
    </row>
    <row r="58" spans="1:33" s="118" customFormat="1" ht="10.5" customHeight="1" thickBot="1">
      <c r="A58" s="143"/>
      <c r="B58" s="146"/>
      <c r="C58" s="118" t="s">
        <v>148</v>
      </c>
      <c r="G58" s="145"/>
      <c r="R58" s="147"/>
      <c r="S58" s="147"/>
      <c r="U58" s="118" t="s">
        <v>424</v>
      </c>
    </row>
    <row r="59" spans="1:33" s="118" customFormat="1" ht="10.5" customHeight="1">
      <c r="A59" s="148" t="s">
        <v>44</v>
      </c>
      <c r="B59" s="118" t="s">
        <v>45</v>
      </c>
      <c r="U59" s="118" t="s">
        <v>120</v>
      </c>
    </row>
    <row r="60" spans="1:33" s="118" customFormat="1" ht="10.5" customHeight="1">
      <c r="A60" s="148" t="s">
        <v>46</v>
      </c>
      <c r="B60" s="622" t="s">
        <v>450</v>
      </c>
      <c r="C60" s="622"/>
      <c r="D60" s="622"/>
      <c r="E60" s="622"/>
      <c r="F60" s="622"/>
      <c r="G60" s="622"/>
      <c r="H60" s="622"/>
      <c r="I60" s="622"/>
      <c r="J60" s="622"/>
      <c r="K60" s="622"/>
      <c r="L60" s="622"/>
      <c r="M60" s="622"/>
      <c r="U60" s="118" t="s">
        <v>258</v>
      </c>
    </row>
    <row r="61" spans="1:33" s="118" customFormat="1">
      <c r="A61" s="117"/>
      <c r="B61" s="117"/>
      <c r="C61" s="117"/>
      <c r="D61" s="117"/>
      <c r="E61" s="117"/>
      <c r="F61" s="117"/>
      <c r="G61" s="119"/>
      <c r="H61" s="117"/>
      <c r="I61" s="117"/>
      <c r="J61" s="117"/>
      <c r="K61" s="117"/>
      <c r="L61" s="117"/>
      <c r="M61" s="117"/>
      <c r="N61" s="117"/>
      <c r="O61" s="117"/>
      <c r="P61" s="117"/>
      <c r="Q61" s="117"/>
      <c r="U61" s="118" t="s">
        <v>34</v>
      </c>
    </row>
    <row r="62" spans="1:33" ht="12" customHeight="1">
      <c r="U62" s="118" t="s">
        <v>209</v>
      </c>
    </row>
    <row r="63" spans="1:33" ht="12" customHeight="1">
      <c r="U63" s="118" t="s">
        <v>128</v>
      </c>
    </row>
    <row r="64" spans="1:33" ht="12" customHeight="1">
      <c r="U64" s="118" t="s">
        <v>130</v>
      </c>
    </row>
    <row r="65" spans="7:21" ht="12" customHeight="1">
      <c r="U65" s="118" t="s">
        <v>128</v>
      </c>
    </row>
    <row r="66" spans="7:21" ht="12" customHeight="1"/>
    <row r="67" spans="7:21" ht="12" customHeight="1">
      <c r="U67" s="117"/>
    </row>
    <row r="68" spans="7:21" ht="12" customHeight="1">
      <c r="U68" s="117"/>
    </row>
    <row r="69" spans="7:21" ht="12" customHeight="1">
      <c r="U69" s="117"/>
    </row>
    <row r="70" spans="7:21" ht="12" customHeight="1">
      <c r="U70" s="117"/>
    </row>
    <row r="71" spans="7:21" ht="12" customHeight="1">
      <c r="U71" s="117"/>
    </row>
    <row r="72" spans="7:21" ht="12" customHeight="1">
      <c r="G72" s="117"/>
      <c r="U72" s="117"/>
    </row>
    <row r="73" spans="7:21" ht="12" customHeight="1">
      <c r="G73" s="117"/>
      <c r="U73" s="117"/>
    </row>
    <row r="74" spans="7:21" ht="12" customHeight="1">
      <c r="G74" s="117"/>
      <c r="U74" s="117"/>
    </row>
    <row r="75" spans="7:21" ht="12" customHeight="1">
      <c r="G75" s="117"/>
      <c r="U75" s="117"/>
    </row>
    <row r="76" spans="7:21" ht="12" customHeight="1">
      <c r="G76" s="117"/>
      <c r="U76" s="117"/>
    </row>
    <row r="77" spans="7:21" ht="12" customHeight="1">
      <c r="G77" s="117"/>
      <c r="U77" s="117"/>
    </row>
    <row r="78" spans="7:21" ht="12" customHeight="1">
      <c r="G78" s="117"/>
      <c r="U78" s="117"/>
    </row>
    <row r="79" spans="7:21" ht="12" customHeight="1">
      <c r="G79" s="117"/>
      <c r="U79" s="117"/>
    </row>
    <row r="80" spans="7:21" ht="12" customHeight="1">
      <c r="G80" s="117"/>
    </row>
    <row r="81" spans="7:7" ht="12" customHeight="1">
      <c r="G81" s="117"/>
    </row>
    <row r="82" spans="7:7" ht="12" customHeight="1">
      <c r="G82" s="117"/>
    </row>
    <row r="83" spans="7:7" ht="12" customHeight="1">
      <c r="G83" s="117"/>
    </row>
    <row r="84" spans="7:7" ht="12" customHeight="1">
      <c r="G84" s="117"/>
    </row>
    <row r="85" spans="7:7" ht="12" customHeight="1">
      <c r="G85" s="117"/>
    </row>
    <row r="86" spans="7:7" ht="12" customHeight="1">
      <c r="G86" s="117"/>
    </row>
    <row r="87" spans="7:7" ht="12" customHeight="1">
      <c r="G87" s="117"/>
    </row>
    <row r="88" spans="7:7" ht="12" customHeight="1">
      <c r="G88" s="117"/>
    </row>
    <row r="89" spans="7:7" ht="12" customHeight="1">
      <c r="G89" s="117"/>
    </row>
    <row r="90" spans="7:7" ht="12" customHeight="1">
      <c r="G90" s="117"/>
    </row>
    <row r="91" spans="7:7" ht="12" customHeight="1">
      <c r="G91" s="117"/>
    </row>
    <row r="92" spans="7:7" ht="12" customHeight="1">
      <c r="G92" s="117"/>
    </row>
    <row r="93" spans="7:7" ht="12" customHeight="1">
      <c r="G93" s="117"/>
    </row>
    <row r="94" spans="7:7" ht="12" customHeight="1">
      <c r="G94" s="117"/>
    </row>
    <row r="95" spans="7:7" ht="12" customHeight="1">
      <c r="G95" s="117"/>
    </row>
    <row r="96" spans="7:7" ht="12" customHeight="1">
      <c r="G96" s="117"/>
    </row>
    <row r="97" spans="7:7" ht="12" customHeight="1">
      <c r="G97" s="117"/>
    </row>
    <row r="98" spans="7:7" ht="12" customHeight="1">
      <c r="G98" s="117"/>
    </row>
    <row r="99" spans="7:7" ht="12" customHeight="1">
      <c r="G99" s="117"/>
    </row>
    <row r="100" spans="7:7" ht="12" customHeight="1">
      <c r="G100" s="117"/>
    </row>
    <row r="101" spans="7:7" ht="12" customHeight="1">
      <c r="G101" s="117"/>
    </row>
    <row r="102" spans="7:7" ht="12" customHeight="1">
      <c r="G102" s="117"/>
    </row>
    <row r="103" spans="7:7" ht="12" customHeight="1">
      <c r="G103" s="117"/>
    </row>
    <row r="104" spans="7:7" ht="12" customHeight="1">
      <c r="G104" s="117"/>
    </row>
    <row r="105" spans="7:7" ht="12" customHeight="1">
      <c r="G105" s="117"/>
    </row>
    <row r="106" spans="7:7" ht="12" customHeight="1">
      <c r="G106" s="117"/>
    </row>
    <row r="107" spans="7:7" ht="12" customHeight="1">
      <c r="G107" s="117"/>
    </row>
    <row r="108" spans="7:7" ht="12" customHeight="1">
      <c r="G108" s="117"/>
    </row>
    <row r="109" spans="7:7" ht="12" customHeight="1">
      <c r="G109" s="117"/>
    </row>
    <row r="110" spans="7:7" ht="12" customHeight="1">
      <c r="G110" s="117"/>
    </row>
    <row r="111" spans="7:7" ht="12" customHeight="1">
      <c r="G111" s="117"/>
    </row>
    <row r="112" spans="7:7">
      <c r="G112" s="117"/>
    </row>
    <row r="113" spans="7:7">
      <c r="G113" s="117"/>
    </row>
    <row r="114" spans="7:7">
      <c r="G114" s="117"/>
    </row>
    <row r="115" spans="7:7">
      <c r="G115" s="117"/>
    </row>
    <row r="116" spans="7:7">
      <c r="G116" s="117"/>
    </row>
    <row r="117" spans="7:7">
      <c r="G117" s="117"/>
    </row>
    <row r="118" spans="7:7">
      <c r="G118" s="117"/>
    </row>
    <row r="119" spans="7:7">
      <c r="G119" s="117"/>
    </row>
    <row r="121" spans="7:7">
      <c r="G121" s="117"/>
    </row>
    <row r="122" spans="7:7">
      <c r="G122" s="117"/>
    </row>
    <row r="123" spans="7:7">
      <c r="G123" s="117"/>
    </row>
    <row r="124" spans="7:7">
      <c r="G124" s="117"/>
    </row>
    <row r="125" spans="7:7">
      <c r="G125" s="117"/>
    </row>
    <row r="126" spans="7:7">
      <c r="G126" s="117"/>
    </row>
    <row r="127" spans="7:7">
      <c r="G127" s="117"/>
    </row>
    <row r="128" spans="7:7">
      <c r="G128" s="117"/>
    </row>
    <row r="130" spans="7:7">
      <c r="G130" s="117"/>
    </row>
    <row r="131" spans="7:7">
      <c r="G131" s="117"/>
    </row>
    <row r="136" spans="7:7">
      <c r="G136" s="117"/>
    </row>
    <row r="137" spans="7:7">
      <c r="G137" s="117"/>
    </row>
    <row r="138" spans="7:7">
      <c r="G138" s="117"/>
    </row>
    <row r="139" spans="7:7">
      <c r="G139" s="117"/>
    </row>
    <row r="140" spans="7:7">
      <c r="G140" s="117"/>
    </row>
    <row r="141" spans="7:7">
      <c r="G141" s="117"/>
    </row>
  </sheetData>
  <sheetProtection sheet="1" selectLockedCells="1"/>
  <mergeCells count="131">
    <mergeCell ref="B60:M60"/>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A44:C44"/>
    <mergeCell ref="D44:E44"/>
    <mergeCell ref="F44:H44"/>
    <mergeCell ref="I44:Q44"/>
    <mergeCell ref="A45:C47"/>
    <mergeCell ref="D45:E45"/>
    <mergeCell ref="F45:J45"/>
    <mergeCell ref="N46:P46"/>
    <mergeCell ref="N47:P47"/>
    <mergeCell ref="A39:C43"/>
    <mergeCell ref="D39:E39"/>
    <mergeCell ref="F39:Q39"/>
    <mergeCell ref="D40:E40"/>
    <mergeCell ref="F40:G40"/>
    <mergeCell ref="H40:Q41"/>
    <mergeCell ref="D41:E41"/>
    <mergeCell ref="F41:G41"/>
    <mergeCell ref="D42:E42"/>
    <mergeCell ref="F42:G42"/>
    <mergeCell ref="H42:Q43"/>
    <mergeCell ref="D43:E43"/>
    <mergeCell ref="F43:G43"/>
    <mergeCell ref="D33:E33"/>
    <mergeCell ref="F33:Q33"/>
    <mergeCell ref="D34:E34"/>
    <mergeCell ref="F34:G35"/>
    <mergeCell ref="H34:Q35"/>
    <mergeCell ref="D35:E35"/>
    <mergeCell ref="D36:E36"/>
    <mergeCell ref="F36:G37"/>
    <mergeCell ref="H36:Q37"/>
    <mergeCell ref="D37:E37"/>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F13:Q13"/>
    <mergeCell ref="F14:Q14"/>
    <mergeCell ref="F15:Q15"/>
    <mergeCell ref="D16:D18"/>
    <mergeCell ref="F16:H16"/>
    <mergeCell ref="F17:G17"/>
    <mergeCell ref="H17:K17"/>
    <mergeCell ref="L17:Q17"/>
    <mergeCell ref="F18:G18"/>
    <mergeCell ref="H18:Q18"/>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s>
  <phoneticPr fontId="3"/>
  <dataValidations count="27">
    <dataValidation type="list" errorStyle="warning" allowBlank="1" showInputMessage="1" showErrorMessage="1" sqref="F44:H44" xr:uid="{00000000-0002-0000-0300-000000000000}">
      <formula1>$U$52:$U$53</formula1>
    </dataValidation>
    <dataValidation type="list" errorStyle="warning" allowBlank="1" showInputMessage="1" showErrorMessage="1" sqref="F55:H55" xr:uid="{00000000-0002-0000-0300-000001000000}">
      <formula1>$U$64:$U$65</formula1>
    </dataValidation>
    <dataValidation type="list" errorStyle="warning" allowBlank="1" showErrorMessage="1" sqref="F48:G48" xr:uid="{00000000-0002-0000-0300-000002000000}">
      <formula1>$U$62:$U$63</formula1>
    </dataValidation>
    <dataValidation type="list" errorStyle="warning" allowBlank="1" showInputMessage="1" showErrorMessage="1" sqref="H49:Q49" xr:uid="{00000000-0002-0000-0300-000003000000}">
      <formula1>$U$60:$U$61</formula1>
    </dataValidation>
    <dataValidation type="list" errorStyle="warning" allowBlank="1" showInputMessage="1" showErrorMessage="1" sqref="F52:H52" xr:uid="{00000000-0002-0000-0300-000004000000}">
      <formula1>$U$54:$U$55</formula1>
    </dataValidation>
    <dataValidation type="list" allowBlank="1" showInputMessage="1" showErrorMessage="1" sqref="F21:Q21" xr:uid="{00000000-0002-0000-0300-000005000000}">
      <formula1>$U$22:$U$24</formula1>
    </dataValidation>
    <dataValidation type="list" errorStyle="warning" allowBlank="1" showInputMessage="1" showErrorMessage="1" sqref="F11:Q11" xr:uid="{00000000-0002-0000-0300-000006000000}">
      <formula1>$U$13</formula1>
    </dataValidation>
    <dataValidation type="list" errorStyle="warning" allowBlank="1" showInputMessage="1" showErrorMessage="1" sqref="F9:J9" xr:uid="{00000000-0002-0000-0300-000007000000}">
      <formula1>$U$9:$U$12</formula1>
    </dataValidation>
    <dataValidation type="list" allowBlank="1" showInputMessage="1" showErrorMessage="1" sqref="F27:H27 F30:H30" xr:uid="{00000000-0002-0000-0300-000008000000}">
      <formula1>$U$5:$U$6</formula1>
    </dataValidation>
    <dataValidation type="list" errorStyle="warning" allowBlank="1" showInputMessage="1" showErrorMessage="1" sqref="F4:H4" xr:uid="{00000000-0002-0000-0300-000009000000}">
      <formula1>"複数実績あり,実績あり,なし"</formula1>
    </dataValidation>
    <dataValidation type="list" errorStyle="warning" allowBlank="1" showInputMessage="1" showErrorMessage="1" sqref="F50:H50" xr:uid="{00000000-0002-0000-0300-00000A000000}">
      <formula1>"配置あり（年齢）,配置あり（性別）,なし"</formula1>
    </dataValidation>
    <dataValidation allowBlank="1" showInputMessage="1" showErrorMessage="1" promptTitle="記入例" prompt="_x000a_　・○○区管内緊急_x000a_　 工事指定業者_x000a_　・下水道緊急修繕_x000a_   業者" sqref="F23:Q23 F25:Q25" xr:uid="{00000000-0002-0000-0300-00000B000000}"/>
    <dataValidation allowBlank="1" showErrorMessage="1" sqref="F22:Q22 F51:H51" xr:uid="{00000000-0002-0000-0300-00000C000000}"/>
    <dataValidation type="list" errorStyle="warning" allowBlank="1" showInputMessage="1" showErrorMessage="1" sqref="F20:G20 F5:G8" xr:uid="{00000000-0002-0000-0300-00000D000000}">
      <formula1>$U$5:$U$7</formula1>
    </dataValidation>
    <dataValidation type="list" errorStyle="warning" allowBlank="1" showInputMessage="1" showErrorMessage="1" sqref="F53:H53" xr:uid="{00000000-0002-0000-0300-00000E000000}">
      <formula1>"顕彰歴あり,なし"</formula1>
    </dataValidation>
    <dataValidation allowBlank="1" showInputMessage="1" showErrorMessage="1" prompt="入力は_x000a_西暦/月/日" sqref="L53:Q53 L50:Q51" xr:uid="{00000000-0002-0000-0300-00000F000000}"/>
    <dataValidation type="list" allowBlank="1" showInputMessage="1" showErrorMessage="1" sqref="F26:Q26" xr:uid="{00000000-0002-0000-0300-000010000000}">
      <formula1>$U$31:$U$33</formula1>
    </dataValidation>
    <dataValidation type="list" allowBlank="1" showInputMessage="1" showErrorMessage="1" sqref="F39:Q39" xr:uid="{00000000-0002-0000-0300-000011000000}">
      <formula1>$U$42:$U$44</formula1>
    </dataValidation>
    <dataValidation type="list" errorStyle="warning" allowBlank="1" showInputMessage="1" showErrorMessage="1" sqref="F16:H16" xr:uid="{00000000-0002-0000-0300-000012000000}">
      <formula1>$U$17:$U$18</formula1>
    </dataValidation>
    <dataValidation type="list" errorStyle="warning" allowBlank="1" showInputMessage="1" showErrorMessage="1" sqref="F13:Q13" xr:uid="{00000000-0002-0000-0300-000013000000}">
      <formula1>$U$14:$U$16</formula1>
    </dataValidation>
    <dataValidation type="list" errorStyle="warning" allowBlank="1" showInputMessage="1" showErrorMessage="1" sqref="F19:H19" xr:uid="{00000000-0002-0000-0300-000014000000}">
      <formula1>$U$19:$U$20</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33:Q33" xr:uid="{00000000-0002-0000-0300-000018000000}">
      <formula1>$U$42:$U$44</formula1>
    </dataValidation>
    <dataValidation type="list" errorStyle="warning" allowBlank="1" showInputMessage="1" showErrorMessage="1" sqref="F34:G37" xr:uid="{00000000-0002-0000-0300-000019000000}">
      <formula1>$U$5:$U$6</formula1>
    </dataValidation>
    <dataValidation type="list" errorStyle="warning" allowBlank="1" showInputMessage="1" showErrorMessage="1" sqref="F45:J45" xr:uid="{00000000-0002-0000-0300-00001A000000}">
      <formula1>$U$56:$U$59</formula1>
    </dataValidation>
    <dataValidation errorStyle="warning" allowBlank="1" showInputMessage="1" showErrorMessage="1" prompt="入力は_x000a_西暦/月/日" sqref="N48:Q48" xr:uid="{00000000-0002-0000-0300-00001B000000}"/>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433</v>
      </c>
      <c r="B1" s="9"/>
      <c r="C1" s="9"/>
      <c r="D1" s="9"/>
      <c r="E1" s="9"/>
      <c r="F1" s="9"/>
      <c r="G1" s="9"/>
      <c r="H1" s="9"/>
      <c r="I1" s="9"/>
      <c r="J1" s="9"/>
      <c r="K1" s="9"/>
      <c r="L1" s="9"/>
      <c r="M1" s="9"/>
      <c r="N1" s="9"/>
    </row>
    <row r="2" spans="1:25" s="89" customFormat="1" ht="12.75" thickBot="1">
      <c r="A2" s="88"/>
      <c r="B2" s="88"/>
      <c r="C2" s="88"/>
      <c r="D2" s="88"/>
      <c r="E2" s="88"/>
      <c r="H2" s="825" t="s">
        <v>0</v>
      </c>
      <c r="I2" s="826"/>
      <c r="J2" s="827">
        <f>'様式-共1-Ⅰ（建築）'!H2</f>
        <v>22090902</v>
      </c>
      <c r="K2" s="828"/>
      <c r="L2" s="828"/>
      <c r="M2" s="829"/>
      <c r="N2" s="90"/>
      <c r="O2" s="88"/>
      <c r="P2" s="88"/>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9" customFormat="1" ht="23.25" customHeight="1" thickBot="1">
      <c r="A4" s="517" t="s">
        <v>76</v>
      </c>
      <c r="B4" s="517"/>
      <c r="C4" s="517"/>
      <c r="D4" s="517"/>
      <c r="E4" s="517"/>
      <c r="F4" s="517"/>
      <c r="G4" s="517"/>
      <c r="H4" s="517"/>
      <c r="I4" s="517"/>
      <c r="J4" s="517"/>
      <c r="K4" s="517"/>
      <c r="L4" s="517"/>
      <c r="M4" s="517"/>
      <c r="N4" s="517"/>
      <c r="O4" s="88"/>
      <c r="P4" s="88"/>
    </row>
    <row r="5" spans="1:25" s="92" customFormat="1" ht="18" customHeight="1" thickBot="1">
      <c r="A5" s="91" t="s">
        <v>1</v>
      </c>
      <c r="B5" s="830" t="str">
        <f>'様式-共1-Ⅰ（建築）'!B7</f>
        <v>地下鉄南北線愛宕橋駅外1駅エスカレーター増設建築工事</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33">
        <v>1</v>
      </c>
      <c r="B8" s="835" t="s">
        <v>414</v>
      </c>
      <c r="C8" s="836"/>
      <c r="D8" s="836"/>
      <c r="E8" s="836"/>
      <c r="F8" s="836"/>
      <c r="G8" s="836"/>
      <c r="H8" s="837"/>
      <c r="I8" s="838" t="s">
        <v>59</v>
      </c>
      <c r="J8" s="833"/>
      <c r="K8" s="839"/>
      <c r="L8" s="840"/>
      <c r="M8" s="840"/>
      <c r="N8" s="841"/>
    </row>
    <row r="9" spans="1:25" ht="21.75" customHeight="1" thickBot="1">
      <c r="A9" s="833"/>
      <c r="B9" s="845" t="s">
        <v>427</v>
      </c>
      <c r="C9" s="846"/>
      <c r="D9" s="846"/>
      <c r="E9" s="846"/>
      <c r="F9" s="846"/>
      <c r="G9" s="846"/>
      <c r="H9" s="847"/>
      <c r="I9" s="838"/>
      <c r="J9" s="833"/>
      <c r="K9" s="842"/>
      <c r="L9" s="843"/>
      <c r="M9" s="843"/>
      <c r="N9" s="844"/>
    </row>
    <row r="10" spans="1:25" ht="18" customHeight="1" thickBot="1">
      <c r="A10" s="834"/>
      <c r="B10" s="659" t="s">
        <v>65</v>
      </c>
      <c r="C10" s="848"/>
      <c r="D10" s="856"/>
      <c r="E10" s="857"/>
      <c r="F10" s="857"/>
      <c r="G10" s="857"/>
      <c r="H10" s="862"/>
      <c r="I10" s="863" t="s">
        <v>60</v>
      </c>
      <c r="J10" s="864"/>
      <c r="K10" s="865"/>
      <c r="L10" s="866"/>
      <c r="M10" s="866"/>
      <c r="N10" s="867"/>
    </row>
    <row r="11" spans="1:25" ht="18" customHeight="1" thickBot="1">
      <c r="A11" s="834"/>
      <c r="B11" s="833" t="s">
        <v>149</v>
      </c>
      <c r="C11" s="849"/>
      <c r="D11" s="856"/>
      <c r="E11" s="857"/>
      <c r="F11" s="857"/>
      <c r="G11" s="857"/>
      <c r="H11" s="862"/>
      <c r="I11" s="863" t="s">
        <v>82</v>
      </c>
      <c r="J11" s="864"/>
      <c r="K11" s="868"/>
      <c r="L11" s="869"/>
      <c r="M11" s="869"/>
      <c r="N11" s="870"/>
    </row>
    <row r="12" spans="1:25" ht="18" customHeight="1" thickBot="1">
      <c r="A12" s="834"/>
      <c r="B12" s="833" t="s">
        <v>66</v>
      </c>
      <c r="C12" s="849"/>
      <c r="D12" s="850"/>
      <c r="E12" s="851"/>
      <c r="F12" s="851"/>
      <c r="G12" s="851"/>
      <c r="H12" s="852"/>
      <c r="I12" s="853" t="s">
        <v>68</v>
      </c>
      <c r="J12" s="854"/>
      <c r="K12" s="855"/>
      <c r="L12" s="799"/>
      <c r="M12" s="799"/>
      <c r="N12" s="800"/>
    </row>
    <row r="13" spans="1:25" ht="18" customHeight="1" thickBot="1">
      <c r="A13" s="834"/>
      <c r="B13" s="833" t="s">
        <v>67</v>
      </c>
      <c r="C13" s="849"/>
      <c r="D13" s="856" t="s">
        <v>207</v>
      </c>
      <c r="E13" s="857"/>
      <c r="F13" s="857"/>
      <c r="G13" s="858"/>
      <c r="H13" s="859" t="s">
        <v>81</v>
      </c>
      <c r="I13" s="860"/>
      <c r="J13" s="861" t="s">
        <v>207</v>
      </c>
      <c r="K13" s="857"/>
      <c r="L13" s="857"/>
      <c r="M13" s="857"/>
      <c r="N13" s="862"/>
    </row>
    <row r="14" spans="1:25" ht="14.25" thickBot="1">
      <c r="A14" s="833">
        <v>2</v>
      </c>
      <c r="B14" s="835" t="s">
        <v>414</v>
      </c>
      <c r="C14" s="836"/>
      <c r="D14" s="836"/>
      <c r="E14" s="836"/>
      <c r="F14" s="836"/>
      <c r="G14" s="836"/>
      <c r="H14" s="837"/>
      <c r="I14" s="838" t="s">
        <v>59</v>
      </c>
      <c r="J14" s="833"/>
      <c r="K14" s="839"/>
      <c r="L14" s="840"/>
      <c r="M14" s="840"/>
      <c r="N14" s="841"/>
    </row>
    <row r="15" spans="1:25" ht="21.75" customHeight="1" thickBot="1">
      <c r="A15" s="833"/>
      <c r="B15" s="845" t="s">
        <v>427</v>
      </c>
      <c r="C15" s="846"/>
      <c r="D15" s="846"/>
      <c r="E15" s="846"/>
      <c r="F15" s="846"/>
      <c r="G15" s="846"/>
      <c r="H15" s="847"/>
      <c r="I15" s="838"/>
      <c r="J15" s="833"/>
      <c r="K15" s="842"/>
      <c r="L15" s="843"/>
      <c r="M15" s="843"/>
      <c r="N15" s="844"/>
    </row>
    <row r="16" spans="1:25" ht="18" customHeight="1" thickBot="1">
      <c r="A16" s="834"/>
      <c r="B16" s="659" t="s">
        <v>65</v>
      </c>
      <c r="C16" s="848"/>
      <c r="D16" s="856"/>
      <c r="E16" s="857"/>
      <c r="F16" s="857"/>
      <c r="G16" s="857"/>
      <c r="H16" s="862"/>
      <c r="I16" s="838" t="s">
        <v>60</v>
      </c>
      <c r="J16" s="833"/>
      <c r="K16" s="865"/>
      <c r="L16" s="866"/>
      <c r="M16" s="866"/>
      <c r="N16" s="867"/>
    </row>
    <row r="17" spans="1:14" ht="18" customHeight="1" thickBot="1">
      <c r="A17" s="834"/>
      <c r="B17" s="833" t="s">
        <v>149</v>
      </c>
      <c r="C17" s="849"/>
      <c r="D17" s="856"/>
      <c r="E17" s="857"/>
      <c r="F17" s="857"/>
      <c r="G17" s="857"/>
      <c r="H17" s="862"/>
      <c r="I17" s="863" t="s">
        <v>82</v>
      </c>
      <c r="J17" s="864"/>
      <c r="K17" s="868"/>
      <c r="L17" s="869"/>
      <c r="M17" s="869"/>
      <c r="N17" s="870"/>
    </row>
    <row r="18" spans="1:14" ht="18" customHeight="1" thickBot="1">
      <c r="A18" s="834"/>
      <c r="B18" s="833" t="s">
        <v>66</v>
      </c>
      <c r="C18" s="849"/>
      <c r="D18" s="850"/>
      <c r="E18" s="851"/>
      <c r="F18" s="851"/>
      <c r="G18" s="851"/>
      <c r="H18" s="852"/>
      <c r="I18" s="853" t="s">
        <v>68</v>
      </c>
      <c r="J18" s="854"/>
      <c r="K18" s="855"/>
      <c r="L18" s="799"/>
      <c r="M18" s="799"/>
      <c r="N18" s="800"/>
    </row>
    <row r="19" spans="1:14" ht="18" customHeight="1" thickBot="1">
      <c r="A19" s="834"/>
      <c r="B19" s="833" t="s">
        <v>67</v>
      </c>
      <c r="C19" s="849"/>
      <c r="D19" s="856" t="s">
        <v>207</v>
      </c>
      <c r="E19" s="857"/>
      <c r="F19" s="857"/>
      <c r="G19" s="858"/>
      <c r="H19" s="859" t="s">
        <v>81</v>
      </c>
      <c r="I19" s="860"/>
      <c r="J19" s="861" t="s">
        <v>207</v>
      </c>
      <c r="K19" s="857"/>
      <c r="L19" s="857"/>
      <c r="M19" s="857"/>
      <c r="N19" s="862"/>
    </row>
    <row r="20" spans="1:14" ht="14.25" thickBot="1">
      <c r="A20" s="833">
        <v>3</v>
      </c>
      <c r="B20" s="835" t="s">
        <v>414</v>
      </c>
      <c r="C20" s="836"/>
      <c r="D20" s="836"/>
      <c r="E20" s="836"/>
      <c r="F20" s="836"/>
      <c r="G20" s="836"/>
      <c r="H20" s="837"/>
      <c r="I20" s="838" t="s">
        <v>59</v>
      </c>
      <c r="J20" s="833"/>
      <c r="K20" s="839"/>
      <c r="L20" s="840"/>
      <c r="M20" s="840"/>
      <c r="N20" s="841"/>
    </row>
    <row r="21" spans="1:14" ht="21.75" customHeight="1" thickBot="1">
      <c r="A21" s="833"/>
      <c r="B21" s="845" t="s">
        <v>427</v>
      </c>
      <c r="C21" s="846"/>
      <c r="D21" s="846"/>
      <c r="E21" s="846"/>
      <c r="F21" s="846"/>
      <c r="G21" s="846"/>
      <c r="H21" s="847"/>
      <c r="I21" s="838"/>
      <c r="J21" s="833"/>
      <c r="K21" s="842"/>
      <c r="L21" s="843"/>
      <c r="M21" s="843"/>
      <c r="N21" s="844"/>
    </row>
    <row r="22" spans="1:14" ht="18" customHeight="1" thickBot="1">
      <c r="A22" s="834"/>
      <c r="B22" s="659" t="s">
        <v>65</v>
      </c>
      <c r="C22" s="848"/>
      <c r="D22" s="856"/>
      <c r="E22" s="857"/>
      <c r="F22" s="857"/>
      <c r="G22" s="857"/>
      <c r="H22" s="862"/>
      <c r="I22" s="838" t="s">
        <v>60</v>
      </c>
      <c r="J22" s="833"/>
      <c r="K22" s="865"/>
      <c r="L22" s="866"/>
      <c r="M22" s="866"/>
      <c r="N22" s="867"/>
    </row>
    <row r="23" spans="1:14" ht="18" customHeight="1" thickBot="1">
      <c r="A23" s="834"/>
      <c r="B23" s="833" t="s">
        <v>149</v>
      </c>
      <c r="C23" s="849"/>
      <c r="D23" s="856"/>
      <c r="E23" s="857"/>
      <c r="F23" s="857"/>
      <c r="G23" s="857"/>
      <c r="H23" s="862"/>
      <c r="I23" s="863" t="s">
        <v>82</v>
      </c>
      <c r="J23" s="864"/>
      <c r="K23" s="868"/>
      <c r="L23" s="869"/>
      <c r="M23" s="869"/>
      <c r="N23" s="870"/>
    </row>
    <row r="24" spans="1:14" ht="18" customHeight="1" thickBot="1">
      <c r="A24" s="834"/>
      <c r="B24" s="833" t="s">
        <v>66</v>
      </c>
      <c r="C24" s="849"/>
      <c r="D24" s="850"/>
      <c r="E24" s="851"/>
      <c r="F24" s="851"/>
      <c r="G24" s="851"/>
      <c r="H24" s="852"/>
      <c r="I24" s="853" t="s">
        <v>68</v>
      </c>
      <c r="J24" s="854"/>
      <c r="K24" s="855"/>
      <c r="L24" s="799"/>
      <c r="M24" s="799"/>
      <c r="N24" s="800"/>
    </row>
    <row r="25" spans="1:14" ht="18" customHeight="1" thickBot="1">
      <c r="A25" s="834"/>
      <c r="B25" s="833" t="s">
        <v>67</v>
      </c>
      <c r="C25" s="849"/>
      <c r="D25" s="856" t="s">
        <v>207</v>
      </c>
      <c r="E25" s="857"/>
      <c r="F25" s="857"/>
      <c r="G25" s="858"/>
      <c r="H25" s="859" t="s">
        <v>81</v>
      </c>
      <c r="I25" s="860"/>
      <c r="J25" s="861" t="s">
        <v>207</v>
      </c>
      <c r="K25" s="857"/>
      <c r="L25" s="857"/>
      <c r="M25" s="857"/>
      <c r="N25" s="862"/>
    </row>
    <row r="26" spans="1:14" ht="14.25" thickBot="1">
      <c r="A26" s="833">
        <v>4</v>
      </c>
      <c r="B26" s="835" t="s">
        <v>414</v>
      </c>
      <c r="C26" s="836"/>
      <c r="D26" s="836"/>
      <c r="E26" s="836"/>
      <c r="F26" s="836"/>
      <c r="G26" s="836"/>
      <c r="H26" s="837"/>
      <c r="I26" s="838" t="s">
        <v>59</v>
      </c>
      <c r="J26" s="833"/>
      <c r="K26" s="839"/>
      <c r="L26" s="840"/>
      <c r="M26" s="840"/>
      <c r="N26" s="841"/>
    </row>
    <row r="27" spans="1:14" ht="21.75" customHeight="1" thickBot="1">
      <c r="A27" s="833"/>
      <c r="B27" s="845" t="s">
        <v>427</v>
      </c>
      <c r="C27" s="846"/>
      <c r="D27" s="846"/>
      <c r="E27" s="846"/>
      <c r="F27" s="846"/>
      <c r="G27" s="846"/>
      <c r="H27" s="847"/>
      <c r="I27" s="838"/>
      <c r="J27" s="833"/>
      <c r="K27" s="842"/>
      <c r="L27" s="843"/>
      <c r="M27" s="843"/>
      <c r="N27" s="844"/>
    </row>
    <row r="28" spans="1:14" ht="18" customHeight="1" thickBot="1">
      <c r="A28" s="834"/>
      <c r="B28" s="659" t="s">
        <v>65</v>
      </c>
      <c r="C28" s="848"/>
      <c r="D28" s="856"/>
      <c r="E28" s="857"/>
      <c r="F28" s="857"/>
      <c r="G28" s="857"/>
      <c r="H28" s="862"/>
      <c r="I28" s="838" t="s">
        <v>60</v>
      </c>
      <c r="J28" s="833"/>
      <c r="K28" s="865"/>
      <c r="L28" s="866"/>
      <c r="M28" s="866"/>
      <c r="N28" s="867"/>
    </row>
    <row r="29" spans="1:14" ht="18" customHeight="1" thickBot="1">
      <c r="A29" s="834"/>
      <c r="B29" s="833" t="s">
        <v>149</v>
      </c>
      <c r="C29" s="849"/>
      <c r="D29" s="856"/>
      <c r="E29" s="857"/>
      <c r="F29" s="857"/>
      <c r="G29" s="857"/>
      <c r="H29" s="862"/>
      <c r="I29" s="863" t="s">
        <v>82</v>
      </c>
      <c r="J29" s="864"/>
      <c r="K29" s="868"/>
      <c r="L29" s="869"/>
      <c r="M29" s="869"/>
      <c r="N29" s="870"/>
    </row>
    <row r="30" spans="1:14" ht="18" customHeight="1" thickBot="1">
      <c r="A30" s="834"/>
      <c r="B30" s="833" t="s">
        <v>66</v>
      </c>
      <c r="C30" s="849"/>
      <c r="D30" s="850"/>
      <c r="E30" s="851"/>
      <c r="F30" s="851"/>
      <c r="G30" s="851"/>
      <c r="H30" s="852"/>
      <c r="I30" s="853" t="s">
        <v>68</v>
      </c>
      <c r="J30" s="854"/>
      <c r="K30" s="855"/>
      <c r="L30" s="799"/>
      <c r="M30" s="799"/>
      <c r="N30" s="800"/>
    </row>
    <row r="31" spans="1:14" ht="18" customHeight="1" thickBot="1">
      <c r="A31" s="834"/>
      <c r="B31" s="833" t="s">
        <v>67</v>
      </c>
      <c r="C31" s="849"/>
      <c r="D31" s="856" t="s">
        <v>207</v>
      </c>
      <c r="E31" s="857"/>
      <c r="F31" s="857"/>
      <c r="G31" s="858"/>
      <c r="H31" s="859" t="s">
        <v>81</v>
      </c>
      <c r="I31" s="860"/>
      <c r="J31" s="861" t="s">
        <v>207</v>
      </c>
      <c r="K31" s="857"/>
      <c r="L31" s="857"/>
      <c r="M31" s="857"/>
      <c r="N31" s="862"/>
    </row>
    <row r="32" spans="1:14" ht="14.25" thickBot="1">
      <c r="A32" s="833">
        <v>5</v>
      </c>
      <c r="B32" s="835" t="s">
        <v>414</v>
      </c>
      <c r="C32" s="836"/>
      <c r="D32" s="836"/>
      <c r="E32" s="836"/>
      <c r="F32" s="836"/>
      <c r="G32" s="836"/>
      <c r="H32" s="837"/>
      <c r="I32" s="838" t="s">
        <v>59</v>
      </c>
      <c r="J32" s="833"/>
      <c r="K32" s="839"/>
      <c r="L32" s="840"/>
      <c r="M32" s="840"/>
      <c r="N32" s="841"/>
    </row>
    <row r="33" spans="1:14" ht="21.75" customHeight="1" thickBot="1">
      <c r="A33" s="833"/>
      <c r="B33" s="845" t="s">
        <v>427</v>
      </c>
      <c r="C33" s="846"/>
      <c r="D33" s="846"/>
      <c r="E33" s="846"/>
      <c r="F33" s="846"/>
      <c r="G33" s="846"/>
      <c r="H33" s="847"/>
      <c r="I33" s="838"/>
      <c r="J33" s="833"/>
      <c r="K33" s="842"/>
      <c r="L33" s="843"/>
      <c r="M33" s="843"/>
      <c r="N33" s="844"/>
    </row>
    <row r="34" spans="1:14" ht="18" customHeight="1" thickBot="1">
      <c r="A34" s="834"/>
      <c r="B34" s="659" t="s">
        <v>65</v>
      </c>
      <c r="C34" s="848"/>
      <c r="D34" s="856"/>
      <c r="E34" s="857"/>
      <c r="F34" s="857"/>
      <c r="G34" s="857"/>
      <c r="H34" s="862"/>
      <c r="I34" s="838" t="s">
        <v>60</v>
      </c>
      <c r="J34" s="833"/>
      <c r="K34" s="865"/>
      <c r="L34" s="866"/>
      <c r="M34" s="866"/>
      <c r="N34" s="867"/>
    </row>
    <row r="35" spans="1:14" ht="18" customHeight="1" thickBot="1">
      <c r="A35" s="834"/>
      <c r="B35" s="833" t="s">
        <v>149</v>
      </c>
      <c r="C35" s="849"/>
      <c r="D35" s="856"/>
      <c r="E35" s="857"/>
      <c r="F35" s="857"/>
      <c r="G35" s="857"/>
      <c r="H35" s="862"/>
      <c r="I35" s="863" t="s">
        <v>82</v>
      </c>
      <c r="J35" s="864"/>
      <c r="K35" s="868"/>
      <c r="L35" s="869"/>
      <c r="M35" s="869"/>
      <c r="N35" s="870"/>
    </row>
    <row r="36" spans="1:14" ht="18" customHeight="1" thickBot="1">
      <c r="A36" s="834"/>
      <c r="B36" s="833" t="s">
        <v>66</v>
      </c>
      <c r="C36" s="849"/>
      <c r="D36" s="850"/>
      <c r="E36" s="851"/>
      <c r="F36" s="851"/>
      <c r="G36" s="851"/>
      <c r="H36" s="852"/>
      <c r="I36" s="853" t="s">
        <v>68</v>
      </c>
      <c r="J36" s="854"/>
      <c r="K36" s="855"/>
      <c r="L36" s="799"/>
      <c r="M36" s="799"/>
      <c r="N36" s="800"/>
    </row>
    <row r="37" spans="1:14" ht="18" customHeight="1" thickBot="1">
      <c r="A37" s="834"/>
      <c r="B37" s="833" t="s">
        <v>67</v>
      </c>
      <c r="C37" s="849"/>
      <c r="D37" s="856" t="s">
        <v>207</v>
      </c>
      <c r="E37" s="857"/>
      <c r="F37" s="857"/>
      <c r="G37" s="858"/>
      <c r="H37" s="859" t="s">
        <v>81</v>
      </c>
      <c r="I37" s="860"/>
      <c r="J37" s="861" t="s">
        <v>207</v>
      </c>
      <c r="K37" s="857"/>
      <c r="L37" s="857"/>
      <c r="M37" s="857"/>
      <c r="N37" s="862"/>
    </row>
    <row r="38" spans="1:14" ht="8.25" customHeight="1">
      <c r="A38" s="151"/>
      <c r="B38" s="151"/>
      <c r="C38" s="151"/>
      <c r="D38" s="186"/>
      <c r="E38" s="186"/>
      <c r="F38" s="186"/>
      <c r="G38" s="186"/>
      <c r="H38" s="186"/>
      <c r="I38" s="186"/>
      <c r="J38" s="186"/>
      <c r="K38" s="186"/>
      <c r="L38" s="186"/>
      <c r="M38" s="151"/>
      <c r="N38" s="151"/>
    </row>
    <row r="39" spans="1:14" s="87" customFormat="1" ht="18" customHeight="1">
      <c r="A39" s="834" t="s">
        <v>256</v>
      </c>
      <c r="B39" s="834"/>
      <c r="C39" s="834"/>
      <c r="D39" s="871" t="s">
        <v>428</v>
      </c>
      <c r="E39" s="871"/>
      <c r="F39" s="871"/>
      <c r="G39" s="871"/>
      <c r="H39" s="871"/>
      <c r="I39" s="871"/>
      <c r="J39" s="871"/>
      <c r="K39" s="871"/>
      <c r="L39" s="872" t="s">
        <v>257</v>
      </c>
      <c r="M39" s="873"/>
      <c r="N39" s="874"/>
    </row>
    <row r="40" spans="1:14" ht="14.25" thickBot="1">
      <c r="A40" s="11"/>
      <c r="B40" s="11"/>
      <c r="C40" s="11"/>
      <c r="D40" s="11"/>
      <c r="E40" s="11"/>
      <c r="F40" s="11"/>
      <c r="G40" s="11"/>
      <c r="H40" s="11"/>
      <c r="I40" s="11"/>
      <c r="J40" s="11"/>
      <c r="K40" s="11"/>
      <c r="L40" s="9"/>
      <c r="M40" s="9"/>
      <c r="N40" s="9"/>
    </row>
    <row r="41" spans="1:14" s="8" customFormat="1" ht="12" customHeight="1" thickBot="1">
      <c r="A41" s="152" t="s">
        <v>41</v>
      </c>
      <c r="B41" s="93"/>
      <c r="C41" s="94" t="s">
        <v>150</v>
      </c>
      <c r="D41" s="11"/>
      <c r="E41" s="94"/>
      <c r="F41" s="94"/>
      <c r="G41" s="11"/>
      <c r="H41" s="11"/>
      <c r="I41" s="11"/>
      <c r="J41" s="11"/>
      <c r="K41" s="11"/>
      <c r="L41" s="10"/>
      <c r="M41" s="10"/>
      <c r="N41" s="10"/>
    </row>
    <row r="42" spans="1:14" s="8" customFormat="1" ht="12" customHeight="1">
      <c r="A42" s="153" t="s">
        <v>44</v>
      </c>
      <c r="B42" s="81" t="s">
        <v>69</v>
      </c>
      <c r="C42" s="11"/>
      <c r="D42" s="11"/>
      <c r="E42" s="11"/>
      <c r="F42" s="11"/>
      <c r="G42" s="11"/>
      <c r="H42" s="11"/>
      <c r="I42" s="11"/>
      <c r="J42" s="11"/>
      <c r="K42" s="11"/>
      <c r="L42" s="10"/>
      <c r="M42" s="10"/>
      <c r="N42" s="10"/>
    </row>
    <row r="43" spans="1:14" s="8" customFormat="1" ht="12" customHeight="1">
      <c r="A43" s="153" t="s">
        <v>46</v>
      </c>
      <c r="B43" s="81" t="s">
        <v>151</v>
      </c>
      <c r="C43" s="11"/>
      <c r="D43" s="11"/>
      <c r="E43" s="11"/>
      <c r="F43" s="11"/>
      <c r="G43" s="11"/>
      <c r="H43" s="11"/>
      <c r="I43" s="11"/>
      <c r="J43" s="11"/>
      <c r="K43" s="11"/>
      <c r="L43" s="10"/>
      <c r="M43" s="10"/>
      <c r="N43" s="10"/>
    </row>
    <row r="44" spans="1:14" s="8" customFormat="1" ht="12" customHeight="1">
      <c r="A44" s="153"/>
      <c r="B44" s="11"/>
      <c r="C44" s="11"/>
      <c r="D44" s="11"/>
      <c r="E44" s="11"/>
      <c r="F44" s="11"/>
      <c r="G44" s="11"/>
      <c r="H44" s="11"/>
      <c r="I44" s="11"/>
      <c r="J44" s="11"/>
      <c r="K44" s="11"/>
      <c r="L44" s="10"/>
      <c r="M44" s="10"/>
      <c r="N44" s="10"/>
    </row>
    <row r="45" spans="1:14" s="8" customFormat="1" ht="12" customHeight="1">
      <c r="A45" s="15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54"/>
      <c r="D1" s="154"/>
      <c r="E1" s="155"/>
      <c r="F1" s="154"/>
      <c r="G1" s="154"/>
      <c r="H1" s="154"/>
      <c r="I1" s="154"/>
      <c r="J1" s="154"/>
      <c r="K1" s="154"/>
      <c r="L1" s="156"/>
      <c r="M1" s="154"/>
      <c r="N1" s="154"/>
    </row>
    <row r="2" spans="1:25" s="87" customFormat="1" ht="12.75" thickBot="1">
      <c r="B2" s="154"/>
      <c r="C2" s="154"/>
      <c r="D2" s="154"/>
      <c r="E2" s="157" t="s">
        <v>0</v>
      </c>
      <c r="F2" s="292">
        <f>'様式-共1-Ⅰ（建築）'!H2</f>
        <v>22090902</v>
      </c>
      <c r="G2" s="293"/>
      <c r="H2" s="293"/>
      <c r="I2" s="293"/>
      <c r="J2" s="293"/>
      <c r="K2" s="294"/>
      <c r="L2" s="158"/>
      <c r="M2" s="154"/>
      <c r="N2" s="154"/>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54"/>
      <c r="N4" s="154"/>
    </row>
    <row r="5" spans="1:25" s="87" customFormat="1" ht="23.25" customHeight="1" thickBot="1">
      <c r="A5" s="895" t="s">
        <v>356</v>
      </c>
      <c r="B5" s="896"/>
      <c r="C5" s="167" t="s">
        <v>361</v>
      </c>
      <c r="D5" s="885"/>
      <c r="E5" s="886"/>
      <c r="F5" s="886"/>
      <c r="G5" s="886"/>
      <c r="H5" s="890" t="s">
        <v>416</v>
      </c>
      <c r="I5" s="891"/>
      <c r="J5" s="892"/>
      <c r="K5" s="672" t="s">
        <v>106</v>
      </c>
      <c r="L5" s="676"/>
      <c r="M5" s="154"/>
      <c r="N5" s="154"/>
      <c r="P5" s="118" t="s">
        <v>229</v>
      </c>
    </row>
    <row r="6" spans="1:25" s="87" customFormat="1" ht="23.25" customHeight="1" thickBot="1">
      <c r="A6" s="897"/>
      <c r="B6" s="898"/>
      <c r="C6" s="167" t="s">
        <v>323</v>
      </c>
      <c r="D6" s="885"/>
      <c r="E6" s="886"/>
      <c r="F6" s="886"/>
      <c r="G6" s="887"/>
      <c r="H6" s="888" t="s">
        <v>417</v>
      </c>
      <c r="I6" s="888"/>
      <c r="J6" s="889"/>
      <c r="K6" s="883"/>
      <c r="L6" s="884"/>
      <c r="M6" s="154"/>
      <c r="N6" s="154"/>
      <c r="P6" s="118" t="s">
        <v>280</v>
      </c>
    </row>
    <row r="7" spans="1:25" s="87" customFormat="1" ht="23.25" customHeight="1" thickBot="1">
      <c r="A7" s="897"/>
      <c r="B7" s="898"/>
      <c r="C7" s="167" t="s">
        <v>324</v>
      </c>
      <c r="D7" s="885"/>
      <c r="E7" s="886"/>
      <c r="F7" s="886"/>
      <c r="G7" s="886"/>
      <c r="H7" s="890" t="s">
        <v>416</v>
      </c>
      <c r="I7" s="891"/>
      <c r="J7" s="892"/>
      <c r="K7" s="672" t="s">
        <v>106</v>
      </c>
      <c r="L7" s="674"/>
      <c r="M7" s="154"/>
      <c r="N7" s="154"/>
      <c r="P7" s="118"/>
    </row>
    <row r="8" spans="1:25" s="87" customFormat="1" ht="23.25" customHeight="1" thickBot="1">
      <c r="A8" s="897"/>
      <c r="B8" s="898"/>
      <c r="C8" s="167" t="s">
        <v>325</v>
      </c>
      <c r="D8" s="885"/>
      <c r="E8" s="886"/>
      <c r="F8" s="886"/>
      <c r="G8" s="887"/>
      <c r="H8" s="888" t="s">
        <v>417</v>
      </c>
      <c r="I8" s="888"/>
      <c r="J8" s="889"/>
      <c r="K8" s="883"/>
      <c r="L8" s="884"/>
      <c r="M8" s="154"/>
      <c r="N8" s="154"/>
    </row>
    <row r="9" spans="1:25" s="87" customFormat="1" ht="23.25" customHeight="1" thickBot="1">
      <c r="A9" s="897"/>
      <c r="B9" s="898"/>
      <c r="C9" s="167" t="s">
        <v>326</v>
      </c>
      <c r="D9" s="885"/>
      <c r="E9" s="886"/>
      <c r="F9" s="886"/>
      <c r="G9" s="886"/>
      <c r="H9" s="890" t="s">
        <v>416</v>
      </c>
      <c r="I9" s="891"/>
      <c r="J9" s="892"/>
      <c r="K9" s="672" t="s">
        <v>106</v>
      </c>
      <c r="L9" s="674"/>
      <c r="M9" s="154"/>
      <c r="N9" s="154"/>
    </row>
    <row r="10" spans="1:25" s="87" customFormat="1" ht="24" customHeight="1" thickBot="1">
      <c r="A10" s="897"/>
      <c r="B10" s="898"/>
      <c r="C10" s="167" t="s">
        <v>327</v>
      </c>
      <c r="D10" s="885"/>
      <c r="E10" s="886"/>
      <c r="F10" s="886"/>
      <c r="G10" s="887"/>
      <c r="H10" s="888" t="s">
        <v>417</v>
      </c>
      <c r="I10" s="888"/>
      <c r="J10" s="889"/>
      <c r="K10" s="883"/>
      <c r="L10" s="884"/>
      <c r="M10" s="154"/>
      <c r="N10" s="154"/>
    </row>
    <row r="11" spans="1:25" s="87" customFormat="1" ht="23.25" customHeight="1" thickBot="1">
      <c r="A11" s="897"/>
      <c r="B11" s="898"/>
      <c r="C11" s="167" t="s">
        <v>328</v>
      </c>
      <c r="D11" s="885"/>
      <c r="E11" s="886"/>
      <c r="F11" s="886"/>
      <c r="G11" s="886"/>
      <c r="H11" s="890" t="s">
        <v>416</v>
      </c>
      <c r="I11" s="891"/>
      <c r="J11" s="892"/>
      <c r="K11" s="672" t="s">
        <v>106</v>
      </c>
      <c r="L11" s="674"/>
      <c r="M11" s="154"/>
      <c r="N11" s="154"/>
    </row>
    <row r="12" spans="1:25" s="87" customFormat="1" ht="23.25" customHeight="1" thickBot="1">
      <c r="A12" s="897"/>
      <c r="B12" s="898"/>
      <c r="C12" s="167" t="s">
        <v>329</v>
      </c>
      <c r="D12" s="885"/>
      <c r="E12" s="886"/>
      <c r="F12" s="886"/>
      <c r="G12" s="887"/>
      <c r="H12" s="888" t="s">
        <v>417</v>
      </c>
      <c r="I12" s="888"/>
      <c r="J12" s="889"/>
      <c r="K12" s="883"/>
      <c r="L12" s="884"/>
      <c r="M12" s="154"/>
      <c r="N12" s="154"/>
    </row>
    <row r="13" spans="1:25" s="87" customFormat="1" ht="23.25" customHeight="1" thickBot="1">
      <c r="A13" s="897"/>
      <c r="B13" s="898"/>
      <c r="C13" s="167" t="s">
        <v>330</v>
      </c>
      <c r="D13" s="885"/>
      <c r="E13" s="886"/>
      <c r="F13" s="886"/>
      <c r="G13" s="886"/>
      <c r="H13" s="890" t="s">
        <v>416</v>
      </c>
      <c r="I13" s="891"/>
      <c r="J13" s="892"/>
      <c r="K13" s="672" t="s">
        <v>106</v>
      </c>
      <c r="L13" s="674"/>
      <c r="M13" s="154"/>
      <c r="N13" s="154"/>
    </row>
    <row r="14" spans="1:25" s="87" customFormat="1" ht="23.25" customHeight="1" thickBot="1">
      <c r="A14" s="897"/>
      <c r="B14" s="898"/>
      <c r="C14" s="167" t="s">
        <v>331</v>
      </c>
      <c r="D14" s="885"/>
      <c r="E14" s="886"/>
      <c r="F14" s="886"/>
      <c r="G14" s="887"/>
      <c r="H14" s="888" t="s">
        <v>417</v>
      </c>
      <c r="I14" s="888"/>
      <c r="J14" s="889"/>
      <c r="K14" s="883"/>
      <c r="L14" s="884"/>
      <c r="M14" s="154"/>
      <c r="N14" s="154"/>
    </row>
    <row r="15" spans="1:25" s="87" customFormat="1" ht="23.25" customHeight="1" thickBot="1">
      <c r="A15" s="897"/>
      <c r="B15" s="898"/>
      <c r="C15" s="167" t="s">
        <v>332</v>
      </c>
      <c r="D15" s="885"/>
      <c r="E15" s="886"/>
      <c r="F15" s="886"/>
      <c r="G15" s="886"/>
      <c r="H15" s="890" t="s">
        <v>416</v>
      </c>
      <c r="I15" s="891"/>
      <c r="J15" s="892"/>
      <c r="K15" s="672" t="s">
        <v>106</v>
      </c>
      <c r="L15" s="674"/>
      <c r="M15" s="154"/>
      <c r="N15" s="154"/>
    </row>
    <row r="16" spans="1:25" s="87" customFormat="1" ht="23.25" customHeight="1" thickBot="1">
      <c r="A16" s="897"/>
      <c r="B16" s="898"/>
      <c r="C16" s="167" t="s">
        <v>333</v>
      </c>
      <c r="D16" s="885"/>
      <c r="E16" s="886"/>
      <c r="F16" s="886"/>
      <c r="G16" s="887"/>
      <c r="H16" s="888" t="s">
        <v>417</v>
      </c>
      <c r="I16" s="888"/>
      <c r="J16" s="889"/>
      <c r="K16" s="883"/>
      <c r="L16" s="884"/>
    </row>
    <row r="17" spans="1:14" s="87" customFormat="1" ht="23.25" customHeight="1" thickBot="1">
      <c r="A17" s="897"/>
      <c r="B17" s="898"/>
      <c r="C17" s="167" t="s">
        <v>334</v>
      </c>
      <c r="D17" s="885"/>
      <c r="E17" s="886"/>
      <c r="F17" s="886"/>
      <c r="G17" s="886"/>
      <c r="H17" s="890" t="s">
        <v>416</v>
      </c>
      <c r="I17" s="891"/>
      <c r="J17" s="892"/>
      <c r="K17" s="672" t="s">
        <v>106</v>
      </c>
      <c r="L17" s="674"/>
      <c r="M17" s="154"/>
      <c r="N17" s="154"/>
    </row>
    <row r="18" spans="1:14" s="87" customFormat="1" ht="23.25" customHeight="1" thickBot="1">
      <c r="A18" s="897"/>
      <c r="B18" s="898"/>
      <c r="C18" s="167" t="s">
        <v>335</v>
      </c>
      <c r="D18" s="885"/>
      <c r="E18" s="886"/>
      <c r="F18" s="886"/>
      <c r="G18" s="887"/>
      <c r="H18" s="888" t="s">
        <v>417</v>
      </c>
      <c r="I18" s="888"/>
      <c r="J18" s="889"/>
      <c r="K18" s="883"/>
      <c r="L18" s="884"/>
      <c r="M18" s="154"/>
      <c r="N18" s="154"/>
    </row>
    <row r="19" spans="1:14" s="87" customFormat="1" ht="23.25" customHeight="1" thickBot="1">
      <c r="A19" s="897"/>
      <c r="B19" s="898"/>
      <c r="C19" s="167" t="s">
        <v>336</v>
      </c>
      <c r="D19" s="885"/>
      <c r="E19" s="886"/>
      <c r="F19" s="886"/>
      <c r="G19" s="886"/>
      <c r="H19" s="890" t="s">
        <v>416</v>
      </c>
      <c r="I19" s="891"/>
      <c r="J19" s="892"/>
      <c r="K19" s="672" t="s">
        <v>106</v>
      </c>
      <c r="L19" s="674"/>
      <c r="M19" s="154"/>
      <c r="N19" s="154"/>
    </row>
    <row r="20" spans="1:14" s="87" customFormat="1" ht="23.25" customHeight="1" thickBot="1">
      <c r="A20" s="897"/>
      <c r="B20" s="898"/>
      <c r="C20" s="167" t="s">
        <v>337</v>
      </c>
      <c r="D20" s="885"/>
      <c r="E20" s="886"/>
      <c r="F20" s="886"/>
      <c r="G20" s="887"/>
      <c r="H20" s="888" t="s">
        <v>417</v>
      </c>
      <c r="I20" s="888"/>
      <c r="J20" s="889"/>
      <c r="K20" s="883"/>
      <c r="L20" s="884"/>
    </row>
    <row r="21" spans="1:14" s="87" customFormat="1" ht="23.25" customHeight="1" thickBot="1">
      <c r="A21" s="897"/>
      <c r="B21" s="898"/>
      <c r="C21" s="167" t="s">
        <v>338</v>
      </c>
      <c r="D21" s="885"/>
      <c r="E21" s="886"/>
      <c r="F21" s="886"/>
      <c r="G21" s="886"/>
      <c r="H21" s="890" t="s">
        <v>416</v>
      </c>
      <c r="I21" s="891"/>
      <c r="J21" s="892"/>
      <c r="K21" s="672" t="s">
        <v>106</v>
      </c>
      <c r="L21" s="674"/>
      <c r="M21" s="154"/>
      <c r="N21" s="154"/>
    </row>
    <row r="22" spans="1:14" s="87" customFormat="1" ht="23.25" customHeight="1" thickBot="1">
      <c r="A22" s="897"/>
      <c r="B22" s="898"/>
      <c r="C22" s="167" t="s">
        <v>339</v>
      </c>
      <c r="D22" s="885"/>
      <c r="E22" s="886"/>
      <c r="F22" s="886"/>
      <c r="G22" s="887"/>
      <c r="H22" s="888" t="s">
        <v>417</v>
      </c>
      <c r="I22" s="888"/>
      <c r="J22" s="889"/>
      <c r="K22" s="883"/>
      <c r="L22" s="884"/>
      <c r="M22" s="154"/>
      <c r="N22" s="154"/>
    </row>
    <row r="23" spans="1:14" s="87" customFormat="1" ht="23.25" customHeight="1" thickBot="1">
      <c r="A23" s="897"/>
      <c r="B23" s="898"/>
      <c r="C23" s="167" t="s">
        <v>340</v>
      </c>
      <c r="D23" s="885"/>
      <c r="E23" s="886"/>
      <c r="F23" s="886"/>
      <c r="G23" s="886"/>
      <c r="H23" s="890" t="s">
        <v>416</v>
      </c>
      <c r="I23" s="891"/>
      <c r="J23" s="892"/>
      <c r="K23" s="672" t="s">
        <v>106</v>
      </c>
      <c r="L23" s="674"/>
      <c r="M23" s="154"/>
      <c r="N23" s="154"/>
    </row>
    <row r="24" spans="1:14" s="87" customFormat="1" ht="23.25" customHeight="1" thickBot="1">
      <c r="A24" s="897"/>
      <c r="B24" s="898"/>
      <c r="C24" s="167" t="s">
        <v>341</v>
      </c>
      <c r="D24" s="885"/>
      <c r="E24" s="886"/>
      <c r="F24" s="886"/>
      <c r="G24" s="887"/>
      <c r="H24" s="888" t="s">
        <v>417</v>
      </c>
      <c r="I24" s="888"/>
      <c r="J24" s="889"/>
      <c r="K24" s="883"/>
      <c r="L24" s="884"/>
      <c r="M24" s="154"/>
      <c r="N24" s="154"/>
    </row>
    <row r="25" spans="1:14" s="87" customFormat="1" ht="23.25" customHeight="1" thickBot="1">
      <c r="A25" s="897"/>
      <c r="B25" s="898"/>
      <c r="C25" s="167" t="s">
        <v>342</v>
      </c>
      <c r="D25" s="885"/>
      <c r="E25" s="886"/>
      <c r="F25" s="886"/>
      <c r="G25" s="886"/>
      <c r="H25" s="890" t="s">
        <v>416</v>
      </c>
      <c r="I25" s="891"/>
      <c r="J25" s="892"/>
      <c r="K25" s="672" t="s">
        <v>106</v>
      </c>
      <c r="L25" s="674"/>
      <c r="M25" s="154"/>
      <c r="N25" s="154"/>
    </row>
    <row r="26" spans="1:14" s="87" customFormat="1" ht="23.25" customHeight="1" thickBot="1">
      <c r="A26" s="897"/>
      <c r="B26" s="898"/>
      <c r="C26" s="167" t="s">
        <v>343</v>
      </c>
      <c r="D26" s="885"/>
      <c r="E26" s="886"/>
      <c r="F26" s="886"/>
      <c r="G26" s="887"/>
      <c r="H26" s="888" t="s">
        <v>417</v>
      </c>
      <c r="I26" s="888"/>
      <c r="J26" s="889"/>
      <c r="K26" s="883"/>
      <c r="L26" s="884"/>
    </row>
    <row r="27" spans="1:14" s="87" customFormat="1" ht="23.25" customHeight="1" thickBot="1">
      <c r="A27" s="897"/>
      <c r="B27" s="898"/>
      <c r="C27" s="167" t="s">
        <v>344</v>
      </c>
      <c r="D27" s="885"/>
      <c r="E27" s="886"/>
      <c r="F27" s="886"/>
      <c r="G27" s="886"/>
      <c r="H27" s="890" t="s">
        <v>416</v>
      </c>
      <c r="I27" s="891"/>
      <c r="J27" s="892"/>
      <c r="K27" s="672" t="s">
        <v>106</v>
      </c>
      <c r="L27" s="674"/>
      <c r="M27" s="154"/>
      <c r="N27" s="154"/>
    </row>
    <row r="28" spans="1:14" s="87" customFormat="1" ht="23.25" customHeight="1" thickBot="1">
      <c r="A28" s="897"/>
      <c r="B28" s="898"/>
      <c r="C28" s="167" t="s">
        <v>345</v>
      </c>
      <c r="D28" s="885"/>
      <c r="E28" s="886"/>
      <c r="F28" s="886"/>
      <c r="G28" s="887"/>
      <c r="H28" s="888" t="s">
        <v>417</v>
      </c>
      <c r="I28" s="888"/>
      <c r="J28" s="889"/>
      <c r="K28" s="883"/>
      <c r="L28" s="884"/>
      <c r="M28" s="154"/>
      <c r="N28" s="154"/>
    </row>
    <row r="29" spans="1:14" s="87" customFormat="1" ht="23.25" customHeight="1" thickBot="1">
      <c r="A29" s="897"/>
      <c r="B29" s="898"/>
      <c r="C29" s="167" t="s">
        <v>346</v>
      </c>
      <c r="D29" s="885"/>
      <c r="E29" s="886"/>
      <c r="F29" s="886"/>
      <c r="G29" s="886"/>
      <c r="H29" s="890" t="s">
        <v>416</v>
      </c>
      <c r="I29" s="891"/>
      <c r="J29" s="892"/>
      <c r="K29" s="672" t="s">
        <v>106</v>
      </c>
      <c r="L29" s="674"/>
      <c r="M29" s="154"/>
      <c r="N29" s="154"/>
    </row>
    <row r="30" spans="1:14" s="87" customFormat="1" ht="23.25" customHeight="1" thickBot="1">
      <c r="A30" s="897"/>
      <c r="B30" s="898"/>
      <c r="C30" s="167" t="s">
        <v>347</v>
      </c>
      <c r="D30" s="885"/>
      <c r="E30" s="886"/>
      <c r="F30" s="886"/>
      <c r="G30" s="887"/>
      <c r="H30" s="888" t="s">
        <v>417</v>
      </c>
      <c r="I30" s="888"/>
      <c r="J30" s="889"/>
      <c r="K30" s="883"/>
      <c r="L30" s="884"/>
      <c r="M30" s="154"/>
      <c r="N30" s="154"/>
    </row>
    <row r="31" spans="1:14" s="87" customFormat="1" ht="23.25" customHeight="1" thickBot="1">
      <c r="A31" s="897"/>
      <c r="B31" s="898"/>
      <c r="C31" s="167" t="s">
        <v>348</v>
      </c>
      <c r="D31" s="885"/>
      <c r="E31" s="886"/>
      <c r="F31" s="886"/>
      <c r="G31" s="886"/>
      <c r="H31" s="890" t="s">
        <v>416</v>
      </c>
      <c r="I31" s="891"/>
      <c r="J31" s="892"/>
      <c r="K31" s="672" t="s">
        <v>106</v>
      </c>
      <c r="L31" s="674"/>
      <c r="M31" s="154"/>
      <c r="N31" s="154"/>
    </row>
    <row r="32" spans="1:14" s="87" customFormat="1" ht="23.25" customHeight="1" thickBot="1">
      <c r="A32" s="897"/>
      <c r="B32" s="898"/>
      <c r="C32" s="167" t="s">
        <v>349</v>
      </c>
      <c r="D32" s="885"/>
      <c r="E32" s="886"/>
      <c r="F32" s="886"/>
      <c r="G32" s="887"/>
      <c r="H32" s="888" t="s">
        <v>417</v>
      </c>
      <c r="I32" s="888"/>
      <c r="J32" s="889"/>
      <c r="K32" s="883"/>
      <c r="L32" s="884"/>
    </row>
    <row r="33" spans="1:14" s="87" customFormat="1" ht="23.25" customHeight="1" thickBot="1">
      <c r="A33" s="897"/>
      <c r="B33" s="898"/>
      <c r="C33" s="167" t="s">
        <v>350</v>
      </c>
      <c r="D33" s="885"/>
      <c r="E33" s="886"/>
      <c r="F33" s="886"/>
      <c r="G33" s="886"/>
      <c r="H33" s="890" t="s">
        <v>416</v>
      </c>
      <c r="I33" s="891"/>
      <c r="J33" s="892"/>
      <c r="K33" s="672" t="s">
        <v>106</v>
      </c>
      <c r="L33" s="674"/>
      <c r="M33" s="154"/>
      <c r="N33" s="154"/>
    </row>
    <row r="34" spans="1:14" s="87" customFormat="1" ht="23.25" customHeight="1" thickBot="1">
      <c r="A34" s="897"/>
      <c r="B34" s="898"/>
      <c r="C34" s="167" t="s">
        <v>351</v>
      </c>
      <c r="D34" s="885"/>
      <c r="E34" s="886"/>
      <c r="F34" s="886"/>
      <c r="G34" s="887"/>
      <c r="H34" s="888" t="s">
        <v>417</v>
      </c>
      <c r="I34" s="888"/>
      <c r="J34" s="889"/>
      <c r="K34" s="883"/>
      <c r="L34" s="884"/>
      <c r="M34" s="154"/>
      <c r="N34" s="154"/>
    </row>
    <row r="35" spans="1:14" s="87" customFormat="1" ht="23.25" customHeight="1" thickBot="1">
      <c r="A35" s="897"/>
      <c r="B35" s="898"/>
      <c r="C35" s="167" t="s">
        <v>352</v>
      </c>
      <c r="D35" s="885"/>
      <c r="E35" s="886"/>
      <c r="F35" s="886"/>
      <c r="G35" s="886"/>
      <c r="H35" s="890" t="s">
        <v>416</v>
      </c>
      <c r="I35" s="891"/>
      <c r="J35" s="892"/>
      <c r="K35" s="672" t="s">
        <v>106</v>
      </c>
      <c r="L35" s="674"/>
      <c r="M35" s="154"/>
      <c r="N35" s="154"/>
    </row>
    <row r="36" spans="1:14" s="87" customFormat="1" ht="23.25" customHeight="1" thickBot="1">
      <c r="A36" s="897"/>
      <c r="B36" s="898"/>
      <c r="C36" s="167" t="s">
        <v>353</v>
      </c>
      <c r="D36" s="885"/>
      <c r="E36" s="886"/>
      <c r="F36" s="886"/>
      <c r="G36" s="887"/>
      <c r="H36" s="888" t="s">
        <v>417</v>
      </c>
      <c r="I36" s="888"/>
      <c r="J36" s="889"/>
      <c r="K36" s="883"/>
      <c r="L36" s="884"/>
      <c r="M36" s="154"/>
      <c r="N36" s="154"/>
    </row>
    <row r="37" spans="1:14" s="87" customFormat="1" ht="23.25" customHeight="1" thickBot="1">
      <c r="A37" s="897"/>
      <c r="B37" s="898"/>
      <c r="C37" s="167" t="s">
        <v>354</v>
      </c>
      <c r="D37" s="885"/>
      <c r="E37" s="886"/>
      <c r="F37" s="886"/>
      <c r="G37" s="886"/>
      <c r="H37" s="890" t="s">
        <v>416</v>
      </c>
      <c r="I37" s="891"/>
      <c r="J37" s="892"/>
      <c r="K37" s="672" t="s">
        <v>106</v>
      </c>
      <c r="L37" s="674"/>
      <c r="M37" s="154"/>
      <c r="N37" s="154"/>
    </row>
    <row r="38" spans="1:14" s="87" customFormat="1" ht="23.25" customHeight="1" thickBot="1">
      <c r="A38" s="897"/>
      <c r="B38" s="898"/>
      <c r="C38" s="183" t="s">
        <v>355</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418</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D16:G16"/>
    <mergeCell ref="H16:J16"/>
    <mergeCell ref="D18:G18"/>
    <mergeCell ref="H18:J18"/>
    <mergeCell ref="D20:G20"/>
    <mergeCell ref="H20:J20"/>
    <mergeCell ref="D22:G22"/>
    <mergeCell ref="H22:J22"/>
    <mergeCell ref="A1:B1"/>
    <mergeCell ref="F2:K2"/>
    <mergeCell ref="A4:L4"/>
    <mergeCell ref="A5:B38"/>
    <mergeCell ref="K15:L15"/>
    <mergeCell ref="K16:L16"/>
    <mergeCell ref="K21:L21"/>
    <mergeCell ref="H6:J6"/>
    <mergeCell ref="D6:G6"/>
    <mergeCell ref="D8:G8"/>
    <mergeCell ref="H8:J8"/>
    <mergeCell ref="D10:G10"/>
    <mergeCell ref="H10:J10"/>
    <mergeCell ref="D12:G12"/>
    <mergeCell ref="H12:J12"/>
    <mergeCell ref="D14:G14"/>
    <mergeCell ref="H14:J14"/>
    <mergeCell ref="K9:L9"/>
    <mergeCell ref="K10:L10"/>
    <mergeCell ref="K8:L8"/>
    <mergeCell ref="K5:L5"/>
    <mergeCell ref="K6:L6"/>
    <mergeCell ref="D15:G15"/>
    <mergeCell ref="H15:J15"/>
    <mergeCell ref="K7:L7"/>
    <mergeCell ref="H5:J5"/>
    <mergeCell ref="D5:G5"/>
    <mergeCell ref="D7:G7"/>
    <mergeCell ref="H7:J7"/>
    <mergeCell ref="D9:G9"/>
    <mergeCell ref="H9:J9"/>
    <mergeCell ref="K13:L13"/>
    <mergeCell ref="K14:L14"/>
    <mergeCell ref="K11:L11"/>
    <mergeCell ref="K12:L12"/>
    <mergeCell ref="D11:G11"/>
    <mergeCell ref="H11:J11"/>
    <mergeCell ref="D13:G13"/>
    <mergeCell ref="H13:J13"/>
    <mergeCell ref="K19:L19"/>
    <mergeCell ref="K20:L20"/>
    <mergeCell ref="K17:L17"/>
    <mergeCell ref="K18:L18"/>
    <mergeCell ref="K24:L24"/>
    <mergeCell ref="K25:L25"/>
    <mergeCell ref="K22:L22"/>
    <mergeCell ref="K23:L23"/>
    <mergeCell ref="D25:G25"/>
    <mergeCell ref="H25:J25"/>
    <mergeCell ref="D24:G24"/>
    <mergeCell ref="H24:J24"/>
    <mergeCell ref="D17:G17"/>
    <mergeCell ref="H17:J17"/>
    <mergeCell ref="D19:G19"/>
    <mergeCell ref="H19:J19"/>
    <mergeCell ref="D21:G21"/>
    <mergeCell ref="H21:J21"/>
    <mergeCell ref="D23:G23"/>
    <mergeCell ref="H23:J23"/>
    <mergeCell ref="K28:L28"/>
    <mergeCell ref="K29:L29"/>
    <mergeCell ref="K26:L26"/>
    <mergeCell ref="K27:L27"/>
    <mergeCell ref="D26:G26"/>
    <mergeCell ref="H26:J26"/>
    <mergeCell ref="D28:G28"/>
    <mergeCell ref="H28:J28"/>
    <mergeCell ref="D27:G27"/>
    <mergeCell ref="H27:J27"/>
    <mergeCell ref="D29:G29"/>
    <mergeCell ref="H29:J29"/>
    <mergeCell ref="K32:L32"/>
    <mergeCell ref="K33:L33"/>
    <mergeCell ref="K30:L30"/>
    <mergeCell ref="K31:L31"/>
    <mergeCell ref="D30:G30"/>
    <mergeCell ref="H30:J30"/>
    <mergeCell ref="D32:G32"/>
    <mergeCell ref="H32:J32"/>
    <mergeCell ref="D31:G31"/>
    <mergeCell ref="H31:J31"/>
    <mergeCell ref="D33:G33"/>
    <mergeCell ref="H33:J33"/>
    <mergeCell ref="K36:L36"/>
    <mergeCell ref="K34:L34"/>
    <mergeCell ref="K35:L35"/>
    <mergeCell ref="D34:G34"/>
    <mergeCell ref="H34:J34"/>
    <mergeCell ref="D36:G36"/>
    <mergeCell ref="H36:J36"/>
    <mergeCell ref="D35:G35"/>
    <mergeCell ref="H35:J35"/>
    <mergeCell ref="H39:J39"/>
    <mergeCell ref="K39:L39"/>
    <mergeCell ref="C39:G39"/>
    <mergeCell ref="K38:L38"/>
    <mergeCell ref="K37:L37"/>
    <mergeCell ref="D38:G38"/>
    <mergeCell ref="H38:J38"/>
    <mergeCell ref="D37:G37"/>
    <mergeCell ref="H37:J37"/>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76"/>
      <c r="D1" s="176"/>
      <c r="E1" s="155"/>
      <c r="F1" s="176"/>
      <c r="G1" s="176"/>
      <c r="H1" s="176"/>
      <c r="I1" s="176"/>
      <c r="J1" s="176"/>
      <c r="K1" s="176"/>
      <c r="L1" s="156"/>
      <c r="M1" s="176"/>
      <c r="N1" s="176"/>
    </row>
    <row r="2" spans="1:25" s="87" customFormat="1" ht="12.75" thickBot="1">
      <c r="B2" s="176"/>
      <c r="C2" s="176"/>
      <c r="D2" s="176"/>
      <c r="E2" s="157" t="s">
        <v>0</v>
      </c>
      <c r="F2" s="292">
        <f>'様式-共1-Ⅰ（建築）'!H2</f>
        <v>22090902</v>
      </c>
      <c r="G2" s="293"/>
      <c r="H2" s="293"/>
      <c r="I2" s="293"/>
      <c r="J2" s="293"/>
      <c r="K2" s="294"/>
      <c r="L2" s="158"/>
      <c r="M2" s="176"/>
      <c r="N2" s="176"/>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76"/>
      <c r="N4" s="176"/>
    </row>
    <row r="5" spans="1:25" s="87" customFormat="1" ht="23.25" customHeight="1" thickBot="1">
      <c r="A5" s="895" t="s">
        <v>356</v>
      </c>
      <c r="B5" s="896"/>
      <c r="C5" s="167" t="s">
        <v>362</v>
      </c>
      <c r="D5" s="885"/>
      <c r="E5" s="886"/>
      <c r="F5" s="886"/>
      <c r="G5" s="886"/>
      <c r="H5" s="890" t="s">
        <v>416</v>
      </c>
      <c r="I5" s="891"/>
      <c r="J5" s="892"/>
      <c r="K5" s="672" t="s">
        <v>106</v>
      </c>
      <c r="L5" s="676"/>
      <c r="M5" s="176"/>
      <c r="N5" s="176"/>
      <c r="P5" s="118" t="s">
        <v>229</v>
      </c>
    </row>
    <row r="6" spans="1:25" s="87" customFormat="1" ht="23.25" customHeight="1" thickBot="1">
      <c r="A6" s="897"/>
      <c r="B6" s="898"/>
      <c r="C6" s="167" t="s">
        <v>359</v>
      </c>
      <c r="D6" s="885"/>
      <c r="E6" s="886"/>
      <c r="F6" s="886"/>
      <c r="G6" s="887"/>
      <c r="H6" s="888" t="s">
        <v>417</v>
      </c>
      <c r="I6" s="888"/>
      <c r="J6" s="889"/>
      <c r="K6" s="883"/>
      <c r="L6" s="884"/>
      <c r="M6" s="176"/>
      <c r="N6" s="176"/>
      <c r="P6" s="118" t="s">
        <v>280</v>
      </c>
    </row>
    <row r="7" spans="1:25" s="87" customFormat="1" ht="23.25" customHeight="1" thickBot="1">
      <c r="A7" s="897"/>
      <c r="B7" s="898"/>
      <c r="C7" s="167" t="s">
        <v>360</v>
      </c>
      <c r="D7" s="885"/>
      <c r="E7" s="886"/>
      <c r="F7" s="886"/>
      <c r="G7" s="886"/>
      <c r="H7" s="890" t="s">
        <v>416</v>
      </c>
      <c r="I7" s="891"/>
      <c r="J7" s="892"/>
      <c r="K7" s="672" t="s">
        <v>106</v>
      </c>
      <c r="L7" s="674"/>
      <c r="M7" s="176"/>
      <c r="N7" s="176"/>
      <c r="P7" s="118"/>
    </row>
    <row r="8" spans="1:25" s="87" customFormat="1" ht="23.25" customHeight="1" thickBot="1">
      <c r="A8" s="897"/>
      <c r="B8" s="898"/>
      <c r="C8" s="167" t="s">
        <v>363</v>
      </c>
      <c r="D8" s="885"/>
      <c r="E8" s="886"/>
      <c r="F8" s="886"/>
      <c r="G8" s="887"/>
      <c r="H8" s="888" t="s">
        <v>417</v>
      </c>
      <c r="I8" s="888"/>
      <c r="J8" s="889"/>
      <c r="K8" s="883"/>
      <c r="L8" s="884"/>
      <c r="M8" s="176"/>
      <c r="N8" s="176"/>
    </row>
    <row r="9" spans="1:25" s="87" customFormat="1" ht="23.25" customHeight="1" thickBot="1">
      <c r="A9" s="897"/>
      <c r="B9" s="898"/>
      <c r="C9" s="167" t="s">
        <v>364</v>
      </c>
      <c r="D9" s="885"/>
      <c r="E9" s="886"/>
      <c r="F9" s="886"/>
      <c r="G9" s="886"/>
      <c r="H9" s="890" t="s">
        <v>416</v>
      </c>
      <c r="I9" s="891"/>
      <c r="J9" s="892"/>
      <c r="K9" s="672" t="s">
        <v>106</v>
      </c>
      <c r="L9" s="674"/>
      <c r="M9" s="176"/>
      <c r="N9" s="176"/>
    </row>
    <row r="10" spans="1:25" s="87" customFormat="1" ht="24" customHeight="1" thickBot="1">
      <c r="A10" s="897"/>
      <c r="B10" s="898"/>
      <c r="C10" s="167" t="s">
        <v>365</v>
      </c>
      <c r="D10" s="885"/>
      <c r="E10" s="886"/>
      <c r="F10" s="886"/>
      <c r="G10" s="887"/>
      <c r="H10" s="888" t="s">
        <v>417</v>
      </c>
      <c r="I10" s="888"/>
      <c r="J10" s="889"/>
      <c r="K10" s="883"/>
      <c r="L10" s="884"/>
      <c r="M10" s="176"/>
      <c r="N10" s="176"/>
    </row>
    <row r="11" spans="1:25" s="87" customFormat="1" ht="23.25" customHeight="1" thickBot="1">
      <c r="A11" s="897"/>
      <c r="B11" s="898"/>
      <c r="C11" s="167" t="s">
        <v>366</v>
      </c>
      <c r="D11" s="885"/>
      <c r="E11" s="886"/>
      <c r="F11" s="886"/>
      <c r="G11" s="886"/>
      <c r="H11" s="890" t="s">
        <v>416</v>
      </c>
      <c r="I11" s="891"/>
      <c r="J11" s="892"/>
      <c r="K11" s="672" t="s">
        <v>106</v>
      </c>
      <c r="L11" s="674"/>
      <c r="M11" s="176"/>
      <c r="N11" s="176"/>
    </row>
    <row r="12" spans="1:25" s="87" customFormat="1" ht="23.25" customHeight="1" thickBot="1">
      <c r="A12" s="897"/>
      <c r="B12" s="898"/>
      <c r="C12" s="167" t="s">
        <v>367</v>
      </c>
      <c r="D12" s="885"/>
      <c r="E12" s="886"/>
      <c r="F12" s="886"/>
      <c r="G12" s="887"/>
      <c r="H12" s="888" t="s">
        <v>417</v>
      </c>
      <c r="I12" s="888"/>
      <c r="J12" s="889"/>
      <c r="K12" s="883"/>
      <c r="L12" s="884"/>
      <c r="M12" s="176"/>
      <c r="N12" s="176"/>
    </row>
    <row r="13" spans="1:25" s="87" customFormat="1" ht="23.25" customHeight="1" thickBot="1">
      <c r="A13" s="897"/>
      <c r="B13" s="898"/>
      <c r="C13" s="167" t="s">
        <v>368</v>
      </c>
      <c r="D13" s="885"/>
      <c r="E13" s="886"/>
      <c r="F13" s="886"/>
      <c r="G13" s="886"/>
      <c r="H13" s="890" t="s">
        <v>416</v>
      </c>
      <c r="I13" s="891"/>
      <c r="J13" s="892"/>
      <c r="K13" s="672" t="s">
        <v>106</v>
      </c>
      <c r="L13" s="674"/>
      <c r="M13" s="176"/>
      <c r="N13" s="176"/>
    </row>
    <row r="14" spans="1:25" s="87" customFormat="1" ht="23.25" customHeight="1" thickBot="1">
      <c r="A14" s="897"/>
      <c r="B14" s="898"/>
      <c r="C14" s="167" t="s">
        <v>369</v>
      </c>
      <c r="D14" s="885"/>
      <c r="E14" s="886"/>
      <c r="F14" s="886"/>
      <c r="G14" s="887"/>
      <c r="H14" s="888" t="s">
        <v>417</v>
      </c>
      <c r="I14" s="888"/>
      <c r="J14" s="889"/>
      <c r="K14" s="883"/>
      <c r="L14" s="884"/>
      <c r="M14" s="176"/>
      <c r="N14" s="176"/>
    </row>
    <row r="15" spans="1:25" s="87" customFormat="1" ht="23.25" customHeight="1" thickBot="1">
      <c r="A15" s="897"/>
      <c r="B15" s="898"/>
      <c r="C15" s="167" t="s">
        <v>370</v>
      </c>
      <c r="D15" s="885"/>
      <c r="E15" s="886"/>
      <c r="F15" s="886"/>
      <c r="G15" s="886"/>
      <c r="H15" s="890" t="s">
        <v>416</v>
      </c>
      <c r="I15" s="891"/>
      <c r="J15" s="892"/>
      <c r="K15" s="672" t="s">
        <v>106</v>
      </c>
      <c r="L15" s="674"/>
      <c r="M15" s="176"/>
      <c r="N15" s="176"/>
    </row>
    <row r="16" spans="1:25" s="87" customFormat="1" ht="23.25" customHeight="1" thickBot="1">
      <c r="A16" s="897"/>
      <c r="B16" s="898"/>
      <c r="C16" s="167" t="s">
        <v>371</v>
      </c>
      <c r="D16" s="885"/>
      <c r="E16" s="886"/>
      <c r="F16" s="886"/>
      <c r="G16" s="887"/>
      <c r="H16" s="888" t="s">
        <v>417</v>
      </c>
      <c r="I16" s="888"/>
      <c r="J16" s="889"/>
      <c r="K16" s="883"/>
      <c r="L16" s="884"/>
    </row>
    <row r="17" spans="1:14" s="87" customFormat="1" ht="23.25" customHeight="1" thickBot="1">
      <c r="A17" s="897"/>
      <c r="B17" s="898"/>
      <c r="C17" s="167" t="s">
        <v>372</v>
      </c>
      <c r="D17" s="885"/>
      <c r="E17" s="886"/>
      <c r="F17" s="886"/>
      <c r="G17" s="886"/>
      <c r="H17" s="890" t="s">
        <v>416</v>
      </c>
      <c r="I17" s="891"/>
      <c r="J17" s="892"/>
      <c r="K17" s="672" t="s">
        <v>106</v>
      </c>
      <c r="L17" s="674"/>
      <c r="M17" s="176"/>
      <c r="N17" s="176"/>
    </row>
    <row r="18" spans="1:14" s="87" customFormat="1" ht="23.25" customHeight="1" thickBot="1">
      <c r="A18" s="897"/>
      <c r="B18" s="898"/>
      <c r="C18" s="167" t="s">
        <v>374</v>
      </c>
      <c r="D18" s="885"/>
      <c r="E18" s="886"/>
      <c r="F18" s="886"/>
      <c r="G18" s="887"/>
      <c r="H18" s="888" t="s">
        <v>417</v>
      </c>
      <c r="I18" s="888"/>
      <c r="J18" s="889"/>
      <c r="K18" s="883"/>
      <c r="L18" s="884"/>
      <c r="M18" s="176"/>
      <c r="N18" s="176"/>
    </row>
    <row r="19" spans="1:14" s="87" customFormat="1" ht="23.25" customHeight="1" thickBot="1">
      <c r="A19" s="897"/>
      <c r="B19" s="898"/>
      <c r="C19" s="167" t="s">
        <v>375</v>
      </c>
      <c r="D19" s="885"/>
      <c r="E19" s="886"/>
      <c r="F19" s="886"/>
      <c r="G19" s="886"/>
      <c r="H19" s="890" t="s">
        <v>416</v>
      </c>
      <c r="I19" s="891"/>
      <c r="J19" s="892"/>
      <c r="K19" s="672" t="s">
        <v>106</v>
      </c>
      <c r="L19" s="674"/>
      <c r="M19" s="176"/>
      <c r="N19" s="176"/>
    </row>
    <row r="20" spans="1:14" s="87" customFormat="1" ht="23.25" customHeight="1" thickBot="1">
      <c r="A20" s="897"/>
      <c r="B20" s="898"/>
      <c r="C20" s="167" t="s">
        <v>373</v>
      </c>
      <c r="D20" s="885"/>
      <c r="E20" s="886"/>
      <c r="F20" s="886"/>
      <c r="G20" s="887"/>
      <c r="H20" s="888" t="s">
        <v>417</v>
      </c>
      <c r="I20" s="888"/>
      <c r="J20" s="889"/>
      <c r="K20" s="883"/>
      <c r="L20" s="884"/>
    </row>
    <row r="21" spans="1:14" s="87" customFormat="1" ht="23.25" customHeight="1" thickBot="1">
      <c r="A21" s="897"/>
      <c r="B21" s="898"/>
      <c r="C21" s="167" t="s">
        <v>376</v>
      </c>
      <c r="D21" s="885"/>
      <c r="E21" s="886"/>
      <c r="F21" s="886"/>
      <c r="G21" s="886"/>
      <c r="H21" s="890" t="s">
        <v>416</v>
      </c>
      <c r="I21" s="891"/>
      <c r="J21" s="892"/>
      <c r="K21" s="672" t="s">
        <v>106</v>
      </c>
      <c r="L21" s="674"/>
      <c r="M21" s="176"/>
      <c r="N21" s="176"/>
    </row>
    <row r="22" spans="1:14" s="87" customFormat="1" ht="23.25" customHeight="1" thickBot="1">
      <c r="A22" s="897"/>
      <c r="B22" s="898"/>
      <c r="C22" s="167" t="s">
        <v>377</v>
      </c>
      <c r="D22" s="885"/>
      <c r="E22" s="886"/>
      <c r="F22" s="886"/>
      <c r="G22" s="887"/>
      <c r="H22" s="888" t="s">
        <v>417</v>
      </c>
      <c r="I22" s="888"/>
      <c r="J22" s="889"/>
      <c r="K22" s="883"/>
      <c r="L22" s="884"/>
      <c r="M22" s="176"/>
      <c r="N22" s="176"/>
    </row>
    <row r="23" spans="1:14" s="87" customFormat="1" ht="23.25" customHeight="1" thickBot="1">
      <c r="A23" s="897"/>
      <c r="B23" s="898"/>
      <c r="C23" s="167" t="s">
        <v>378</v>
      </c>
      <c r="D23" s="885"/>
      <c r="E23" s="886"/>
      <c r="F23" s="886"/>
      <c r="G23" s="886"/>
      <c r="H23" s="890" t="s">
        <v>416</v>
      </c>
      <c r="I23" s="891"/>
      <c r="J23" s="892"/>
      <c r="K23" s="672" t="s">
        <v>106</v>
      </c>
      <c r="L23" s="674"/>
      <c r="M23" s="176"/>
      <c r="N23" s="176"/>
    </row>
    <row r="24" spans="1:14" s="87" customFormat="1" ht="23.25" customHeight="1" thickBot="1">
      <c r="A24" s="897"/>
      <c r="B24" s="898"/>
      <c r="C24" s="167" t="s">
        <v>379</v>
      </c>
      <c r="D24" s="885"/>
      <c r="E24" s="886"/>
      <c r="F24" s="886"/>
      <c r="G24" s="887"/>
      <c r="H24" s="888" t="s">
        <v>417</v>
      </c>
      <c r="I24" s="888"/>
      <c r="J24" s="889"/>
      <c r="K24" s="883"/>
      <c r="L24" s="884"/>
      <c r="M24" s="176"/>
      <c r="N24" s="176"/>
    </row>
    <row r="25" spans="1:14" s="87" customFormat="1" ht="23.25" customHeight="1" thickBot="1">
      <c r="A25" s="897"/>
      <c r="B25" s="898"/>
      <c r="C25" s="167" t="s">
        <v>380</v>
      </c>
      <c r="D25" s="885"/>
      <c r="E25" s="886"/>
      <c r="F25" s="886"/>
      <c r="G25" s="886"/>
      <c r="H25" s="890" t="s">
        <v>416</v>
      </c>
      <c r="I25" s="891"/>
      <c r="J25" s="892"/>
      <c r="K25" s="672" t="s">
        <v>106</v>
      </c>
      <c r="L25" s="674"/>
      <c r="M25" s="176"/>
      <c r="N25" s="176"/>
    </row>
    <row r="26" spans="1:14" s="87" customFormat="1" ht="23.25" customHeight="1" thickBot="1">
      <c r="A26" s="897"/>
      <c r="B26" s="898"/>
      <c r="C26" s="167" t="s">
        <v>381</v>
      </c>
      <c r="D26" s="885"/>
      <c r="E26" s="886"/>
      <c r="F26" s="886"/>
      <c r="G26" s="887"/>
      <c r="H26" s="888" t="s">
        <v>417</v>
      </c>
      <c r="I26" s="888"/>
      <c r="J26" s="889"/>
      <c r="K26" s="883"/>
      <c r="L26" s="884"/>
    </row>
    <row r="27" spans="1:14" s="87" customFormat="1" ht="23.25" customHeight="1" thickBot="1">
      <c r="A27" s="897"/>
      <c r="B27" s="898"/>
      <c r="C27" s="167" t="s">
        <v>382</v>
      </c>
      <c r="D27" s="885"/>
      <c r="E27" s="886"/>
      <c r="F27" s="886"/>
      <c r="G27" s="886"/>
      <c r="H27" s="890" t="s">
        <v>416</v>
      </c>
      <c r="I27" s="891"/>
      <c r="J27" s="892"/>
      <c r="K27" s="672" t="s">
        <v>106</v>
      </c>
      <c r="L27" s="674"/>
      <c r="M27" s="176"/>
      <c r="N27" s="176"/>
    </row>
    <row r="28" spans="1:14" s="87" customFormat="1" ht="23.25" customHeight="1" thickBot="1">
      <c r="A28" s="897"/>
      <c r="B28" s="898"/>
      <c r="C28" s="167" t="s">
        <v>383</v>
      </c>
      <c r="D28" s="885"/>
      <c r="E28" s="886"/>
      <c r="F28" s="886"/>
      <c r="G28" s="887"/>
      <c r="H28" s="888" t="s">
        <v>417</v>
      </c>
      <c r="I28" s="888"/>
      <c r="J28" s="889"/>
      <c r="K28" s="883"/>
      <c r="L28" s="884"/>
      <c r="M28" s="176"/>
      <c r="N28" s="176"/>
    </row>
    <row r="29" spans="1:14" s="87" customFormat="1" ht="23.25" customHeight="1" thickBot="1">
      <c r="A29" s="897"/>
      <c r="B29" s="898"/>
      <c r="C29" s="167" t="s">
        <v>384</v>
      </c>
      <c r="D29" s="885"/>
      <c r="E29" s="886"/>
      <c r="F29" s="886"/>
      <c r="G29" s="886"/>
      <c r="H29" s="890" t="s">
        <v>416</v>
      </c>
      <c r="I29" s="891"/>
      <c r="J29" s="892"/>
      <c r="K29" s="672" t="s">
        <v>106</v>
      </c>
      <c r="L29" s="674"/>
      <c r="M29" s="176"/>
      <c r="N29" s="176"/>
    </row>
    <row r="30" spans="1:14" s="87" customFormat="1" ht="23.25" customHeight="1" thickBot="1">
      <c r="A30" s="897"/>
      <c r="B30" s="898"/>
      <c r="C30" s="167" t="s">
        <v>385</v>
      </c>
      <c r="D30" s="885"/>
      <c r="E30" s="886"/>
      <c r="F30" s="886"/>
      <c r="G30" s="887"/>
      <c r="H30" s="888" t="s">
        <v>417</v>
      </c>
      <c r="I30" s="888"/>
      <c r="J30" s="889"/>
      <c r="K30" s="883"/>
      <c r="L30" s="884"/>
      <c r="M30" s="176"/>
      <c r="N30" s="176"/>
    </row>
    <row r="31" spans="1:14" s="87" customFormat="1" ht="23.25" customHeight="1" thickBot="1">
      <c r="A31" s="897"/>
      <c r="B31" s="898"/>
      <c r="C31" s="167" t="s">
        <v>386</v>
      </c>
      <c r="D31" s="885"/>
      <c r="E31" s="886"/>
      <c r="F31" s="886"/>
      <c r="G31" s="886"/>
      <c r="H31" s="890" t="s">
        <v>416</v>
      </c>
      <c r="I31" s="891"/>
      <c r="J31" s="892"/>
      <c r="K31" s="672" t="s">
        <v>106</v>
      </c>
      <c r="L31" s="674"/>
      <c r="M31" s="176"/>
      <c r="N31" s="176"/>
    </row>
    <row r="32" spans="1:14" s="87" customFormat="1" ht="23.25" customHeight="1" thickBot="1">
      <c r="A32" s="897"/>
      <c r="B32" s="898"/>
      <c r="C32" s="167" t="s">
        <v>387</v>
      </c>
      <c r="D32" s="885"/>
      <c r="E32" s="886"/>
      <c r="F32" s="886"/>
      <c r="G32" s="887"/>
      <c r="H32" s="888" t="s">
        <v>417</v>
      </c>
      <c r="I32" s="888"/>
      <c r="J32" s="889"/>
      <c r="K32" s="883"/>
      <c r="L32" s="884"/>
    </row>
    <row r="33" spans="1:14" s="87" customFormat="1" ht="23.25" customHeight="1" thickBot="1">
      <c r="A33" s="897"/>
      <c r="B33" s="898"/>
      <c r="C33" s="167" t="s">
        <v>388</v>
      </c>
      <c r="D33" s="885"/>
      <c r="E33" s="886"/>
      <c r="F33" s="886"/>
      <c r="G33" s="886"/>
      <c r="H33" s="890" t="s">
        <v>416</v>
      </c>
      <c r="I33" s="891"/>
      <c r="J33" s="892"/>
      <c r="K33" s="672" t="s">
        <v>106</v>
      </c>
      <c r="L33" s="674"/>
      <c r="M33" s="176"/>
      <c r="N33" s="176"/>
    </row>
    <row r="34" spans="1:14" s="87" customFormat="1" ht="23.25" customHeight="1" thickBot="1">
      <c r="A34" s="897"/>
      <c r="B34" s="898"/>
      <c r="C34" s="167" t="s">
        <v>389</v>
      </c>
      <c r="D34" s="885"/>
      <c r="E34" s="886"/>
      <c r="F34" s="886"/>
      <c r="G34" s="887"/>
      <c r="H34" s="888" t="s">
        <v>417</v>
      </c>
      <c r="I34" s="888"/>
      <c r="J34" s="889"/>
      <c r="K34" s="883"/>
      <c r="L34" s="884"/>
      <c r="M34" s="176"/>
      <c r="N34" s="176"/>
    </row>
    <row r="35" spans="1:14" s="87" customFormat="1" ht="23.25" customHeight="1" thickBot="1">
      <c r="A35" s="897"/>
      <c r="B35" s="898"/>
      <c r="C35" s="167" t="s">
        <v>390</v>
      </c>
      <c r="D35" s="885"/>
      <c r="E35" s="886"/>
      <c r="F35" s="886"/>
      <c r="G35" s="886"/>
      <c r="H35" s="890" t="s">
        <v>416</v>
      </c>
      <c r="I35" s="891"/>
      <c r="J35" s="892"/>
      <c r="K35" s="672" t="s">
        <v>106</v>
      </c>
      <c r="L35" s="674"/>
      <c r="M35" s="176"/>
      <c r="N35" s="176"/>
    </row>
    <row r="36" spans="1:14" s="87" customFormat="1" ht="23.25" customHeight="1" thickBot="1">
      <c r="A36" s="897"/>
      <c r="B36" s="898"/>
      <c r="C36" s="167" t="s">
        <v>391</v>
      </c>
      <c r="D36" s="885"/>
      <c r="E36" s="886"/>
      <c r="F36" s="886"/>
      <c r="G36" s="887"/>
      <c r="H36" s="888" t="s">
        <v>417</v>
      </c>
      <c r="I36" s="888"/>
      <c r="J36" s="889"/>
      <c r="K36" s="883"/>
      <c r="L36" s="884"/>
      <c r="M36" s="176"/>
      <c r="N36" s="176"/>
    </row>
    <row r="37" spans="1:14" s="87" customFormat="1" ht="23.25" customHeight="1" thickBot="1">
      <c r="A37" s="897"/>
      <c r="B37" s="898"/>
      <c r="C37" s="167" t="s">
        <v>392</v>
      </c>
      <c r="D37" s="885"/>
      <c r="E37" s="886"/>
      <c r="F37" s="886"/>
      <c r="G37" s="886"/>
      <c r="H37" s="890" t="s">
        <v>416</v>
      </c>
      <c r="I37" s="891"/>
      <c r="J37" s="892"/>
      <c r="K37" s="672" t="s">
        <v>106</v>
      </c>
      <c r="L37" s="674"/>
      <c r="M37" s="176"/>
      <c r="N37" s="176"/>
    </row>
    <row r="38" spans="1:14" s="87" customFormat="1" ht="23.25" customHeight="1" thickBot="1">
      <c r="A38" s="897"/>
      <c r="B38" s="898"/>
      <c r="C38" s="183" t="s">
        <v>393</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419</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K7:L7"/>
    <mergeCell ref="K8:L8"/>
    <mergeCell ref="A1:B1"/>
    <mergeCell ref="F2:K2"/>
    <mergeCell ref="A4:L4"/>
    <mergeCell ref="A5:B38"/>
    <mergeCell ref="K5:L5"/>
    <mergeCell ref="K6:L6"/>
    <mergeCell ref="D5:G5"/>
    <mergeCell ref="H5:J5"/>
    <mergeCell ref="D6:G6"/>
    <mergeCell ref="H6:J6"/>
    <mergeCell ref="D7:G7"/>
    <mergeCell ref="H7:J7"/>
    <mergeCell ref="D8:G8"/>
    <mergeCell ref="H8:J8"/>
    <mergeCell ref="K11:L11"/>
    <mergeCell ref="K12:L12"/>
    <mergeCell ref="K9:L9"/>
    <mergeCell ref="K10:L10"/>
    <mergeCell ref="D9:G9"/>
    <mergeCell ref="H9:J9"/>
    <mergeCell ref="D10:G10"/>
    <mergeCell ref="H10:J10"/>
    <mergeCell ref="D11:G11"/>
    <mergeCell ref="H11:J11"/>
    <mergeCell ref="D12:G12"/>
    <mergeCell ref="H12:J12"/>
    <mergeCell ref="K15:L15"/>
    <mergeCell ref="K16:L16"/>
    <mergeCell ref="K13:L13"/>
    <mergeCell ref="K14:L14"/>
    <mergeCell ref="D13:G13"/>
    <mergeCell ref="H13:J13"/>
    <mergeCell ref="D14:G14"/>
    <mergeCell ref="H14:J14"/>
    <mergeCell ref="D15:G15"/>
    <mergeCell ref="H15:J15"/>
    <mergeCell ref="D16:G16"/>
    <mergeCell ref="H16:J16"/>
    <mergeCell ref="K19:L19"/>
    <mergeCell ref="K20:L20"/>
    <mergeCell ref="K17:L17"/>
    <mergeCell ref="K18:L18"/>
    <mergeCell ref="D17:G17"/>
    <mergeCell ref="H17:J17"/>
    <mergeCell ref="D18:G18"/>
    <mergeCell ref="H18:J18"/>
    <mergeCell ref="D19:G19"/>
    <mergeCell ref="H19:J19"/>
    <mergeCell ref="D20:G20"/>
    <mergeCell ref="H20:J20"/>
    <mergeCell ref="K23:L23"/>
    <mergeCell ref="K24:L24"/>
    <mergeCell ref="K21:L21"/>
    <mergeCell ref="K22:L22"/>
    <mergeCell ref="D21:G21"/>
    <mergeCell ref="H21:J21"/>
    <mergeCell ref="D22:G22"/>
    <mergeCell ref="H22:J22"/>
    <mergeCell ref="D23:G23"/>
    <mergeCell ref="H23:J23"/>
    <mergeCell ref="D24:G24"/>
    <mergeCell ref="H24:J24"/>
    <mergeCell ref="K27:L27"/>
    <mergeCell ref="K28:L28"/>
    <mergeCell ref="K25:L25"/>
    <mergeCell ref="K26:L26"/>
    <mergeCell ref="D25:G25"/>
    <mergeCell ref="H25:J25"/>
    <mergeCell ref="D26:G26"/>
    <mergeCell ref="H26:J26"/>
    <mergeCell ref="D27:G27"/>
    <mergeCell ref="H27:J27"/>
    <mergeCell ref="D28:G28"/>
    <mergeCell ref="H28:J28"/>
    <mergeCell ref="K31:L31"/>
    <mergeCell ref="K32:L32"/>
    <mergeCell ref="K29:L29"/>
    <mergeCell ref="K30:L30"/>
    <mergeCell ref="D29:G29"/>
    <mergeCell ref="H29:J29"/>
    <mergeCell ref="D30:G30"/>
    <mergeCell ref="H30:J30"/>
    <mergeCell ref="D31:G31"/>
    <mergeCell ref="H31:J31"/>
    <mergeCell ref="D32:G32"/>
    <mergeCell ref="H32:J32"/>
    <mergeCell ref="K35:L35"/>
    <mergeCell ref="K36:L36"/>
    <mergeCell ref="K33:L33"/>
    <mergeCell ref="K34:L34"/>
    <mergeCell ref="D33:G33"/>
    <mergeCell ref="H33:J33"/>
    <mergeCell ref="D34:G34"/>
    <mergeCell ref="H34:J34"/>
    <mergeCell ref="D35:G35"/>
    <mergeCell ref="H35:J35"/>
    <mergeCell ref="D36:G36"/>
    <mergeCell ref="H36:J36"/>
    <mergeCell ref="C39:G39"/>
    <mergeCell ref="H39:J39"/>
    <mergeCell ref="K39:L39"/>
    <mergeCell ref="K37:L37"/>
    <mergeCell ref="K38:L38"/>
    <mergeCell ref="D37:G37"/>
    <mergeCell ref="H37:J37"/>
    <mergeCell ref="D38:G38"/>
    <mergeCell ref="H38:J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2022-08-22T04:24:18Z</cp:lastPrinted>
  <dcterms:created xsi:type="dcterms:W3CDTF">2010-05-27T06:44:32Z</dcterms:created>
  <dcterms:modified xsi:type="dcterms:W3CDTF">2022-09-16T08:29:04Z</dcterms:modified>
</cp:coreProperties>
</file>