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3年度実施関係\R03,07,10持込案件\HP掲載依頼\経営企画課依頼用\0729制限付き一般競争入札公告\0729提出書類様式（Excel）\"/>
    </mc:Choice>
  </mc:AlternateContent>
  <bookViews>
    <workbookView xWindow="-120" yWindow="-120" windowWidth="29040" windowHeight="15840" tabRatio="907"/>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1" r:id="rId5"/>
    <sheet name="様式-共6（修繕実績1）" sheetId="42" r:id="rId6"/>
  </sheets>
  <definedNames>
    <definedName name="_xlnm._FilterDatabase" localSheetId="0" hidden="1">'様式-共1-Ⅰ（プラント）'!#REF!</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Area" localSheetId="5">'様式-共6（修繕実績1）'!$A$1:$L$41</definedName>
    <definedName name="_xlnm.Print_Titles" localSheetId="0">'様式-共1-Ⅰ（プラント）'!$1:$7</definedName>
  </definedNames>
  <calcPr calcId="191029"/>
</workbook>
</file>

<file path=xl/calcChain.xml><?xml version="1.0" encoding="utf-8"?>
<calcChain xmlns="http://schemas.openxmlformats.org/spreadsheetml/2006/main">
  <c r="I14" i="37" l="1"/>
  <c r="B5" i="41"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I35" i="37"/>
  <c r="K35" i="37" s="1"/>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<sst xmlns="http://schemas.openxmlformats.org/spreadsheetml/2006/main" count="650" uniqueCount="427">
  <si>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</si>
  <si>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</si>
  <si>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</si>
  <si>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</si>
  <si>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</si>
  <si>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</si>
  <si>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</si>
  <si>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</si>
  <si>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</si>
  <si>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</si>
  <si>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</si>
  <si>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</si>
  <si>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</si>
  <si>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</si>
  <si>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</si>
  <si>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</si>
  <si>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</si>
  <si>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</si>
  <si>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</si>
  <si>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</si>
  <si>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</si>
  <si>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</si>
  <si>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</si>
  <si>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</si>
  <si>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</si>
  <si>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</si>
  <si>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</si>
  <si>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</si>
  <si>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</si>
  <si>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</si>
  <si>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</si>
  <si>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</si>
  <si>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</si>
  <si>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</si>
  <si>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</si>
  <si>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</si>
  <si>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</si>
  <si>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</si>
  <si>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</si>
  <si>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</si>
  <si>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</si>
  <si>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</si>
  <si>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</si>
  <si>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</si>
  <si>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</si>
  <si>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</si>
  <si>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</si>
  <si>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</si>
  <si>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</si>
  <si>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</si>
  <si>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</si>
  <si>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</si>
  <si>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</si>
  <si>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</si>
  <si>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</si>
  <si>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</si>
  <si>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</si>
  <si>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</si>
  <si>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</si>
  <si>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</si>
  <si>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</si>
  <si>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</si>
  <si>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</si>
  <si>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</si>
  <si>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</si>
  <si>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</si>
  <si>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</si>
  <si>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</si>
  <si>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</si>
  <si>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</si>
  <si>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</si>
  <si>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</si>
  <si>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</si>
  <si>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</si>
  <si>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</si>
  <si>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</si>
  <si>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</si>
  <si>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</si>
  <si>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</si>
  <si>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</si>
  <si>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</si>
  <si>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</si>
  <si>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</si>
  <si>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</si>
  <si>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</si>
  <si>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</si>
  <si>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</si>
  <si>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</si>
  <si>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</si>
  <si>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</si>
  <si>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</si>
  <si>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</si>
  <si>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</si>
  <si>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</si>
  <si>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</si>
  <si>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</si>
  <si>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</si>
  <si>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</si>
  <si>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</si>
  <si>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</si>
  <si>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</si>
  <si>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</si>
  <si>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</si>
  <si>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</si>
  <si>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</si>
  <si>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</si>
  <si>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</si>
  <si>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</si>
  <si>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</si>
  <si>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</si>
  <si>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</si>
  <si>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</si>
  <si>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</si>
  <si>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</si>
  <si>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</si>
  <si>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</si>
  <si>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</si>
  <si>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</si>
  <si>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</si>
  <si>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</si>
  <si>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</si>
  <si>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</si>
  <si>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</si>
  <si>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</si>
  <si>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</si>
  <si>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</si>
  <si>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</si>
  <si>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</si>
  <si>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</si>
  <si>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</si>
  <si>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</si>
  <si>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</si>
  <si>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</si>
  <si>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</si>
  <si>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</si>
  <si>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</si>
  <si>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</si>
  <si>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</si>
  <si>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</si>
  <si>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</si>
  <si>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</si>
  <si>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</si>
  <si>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</si>
  <si>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</si>
  <si>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</si>
  <si>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</si>
  <si>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</si>
  <si>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</si>
  <si>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</si>
  <si>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</si>
  <si>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</si>
  <si>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</si>
  <si>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</si>
  <si>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</si>
  <si>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</si>
  <si>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</si>
  <si>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</si>
  <si>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</si>
  <si>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</si>
  <si>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</si>
  <si>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</si>
  <si>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</si>
  <si>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</si>
  <si>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</si>
  <si>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</si>
  <si>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</si>
  <si>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</si>
  <si>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</si>
  <si>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</si>
  <si>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</si>
  <si>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</si>
  <si>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</si>
  <si>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</si>
  <si>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</si>
  <si>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</si>
  <si>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</si>
  <si>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</si>
  <si>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</si>
  <si>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</si>
  <si>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</si>
  <si>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</si>
  <si>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</si>
  <si>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</si>
  <si>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</si>
  <si>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</si>
  <si>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</si>
  <si>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</si>
  <si>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</si>
  <si>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</si>
  <si>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</si>
  <si>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</si>
  <si>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</si>
  <si>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</si>
  <si>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</si>
  <si>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</si>
  <si>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</si>
  <si>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</si>
  <si>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</si>
  <si>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</si>
  <si>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</si>
  <si>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</si>
  <si>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</si>
  <si>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</si>
  <si>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</si>
  <si>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</si>
  <si>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</si>
  <si>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</si>
  <si>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</si>
  <si>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</si>
  <si>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</si>
  <si>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</si>
  <si>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</si>
  <si>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</si>
  <si>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</si>
  <si>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</si>
  <si>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</si>
  <si>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</si>
  <si>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</si>
  <si>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</si>
  <si>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</si>
  <si>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</si>
  <si>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</si>
  <si>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</si>
  <si>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</si>
  <si>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</si>
  <si>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</si>
  <si>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</si>
  <si>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</si>
  <si>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</si>
  <si>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</si>
  <si>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</si>
  <si>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</si>
  <si>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</si>
  <si>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</si>
  <si>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</si>
  <si>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</si>
  <si>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</si>
  <si>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</si>
  <si>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</si>
  <si>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</si>
  <si>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</si>
  <si>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</si>
  <si>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</si>
  <si>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</si>
  <si>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</si>
  <si>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</si>
  <si>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</si>
  <si>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</si>
  <si>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</si>
  <si>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</si>
  <si>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</si>
  <si>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</si>
  <si>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</si>
  <si>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</si>
  <si>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</si>
  <si>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</si>
  <si>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</si>
  <si>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</si>
  <si>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</si>
  <si>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</si>
  <si>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</si>
  <si>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</si>
  <si>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</si>
  <si>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</si>
  <si>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</si>
  <si>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</si>
  <si>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</si>
  <si>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</si>
  <si>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</si>
  <si>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により選択して下さい。</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</si>
  <si>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</si>
  <si>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</si>
  <si>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</si>
  <si>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</si>
  <si>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</si>
  <si>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</si>
  <si>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</si>
  <si>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</si>
  <si>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</si>
  <si>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</si>
  <si>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</si>
  <si>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</si>
  <si>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</si>
  <si>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</si>
  <si>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</si>
  <si>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</si>
  <si>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</si>
  <si>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</si>
  <si>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</si>
  <si>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</si>
  <si>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</si>
  <si>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</si>
  <si>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</si>
  <si>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</si>
  <si>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</si>
  <si>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</si>
  <si>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</si>
  <si>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</si>
  <si>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</si>
  <si>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</si>
  <si>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</si>
  <si>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</si>
  <si>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</si>
  <si>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</si>
  <si>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</si>
  <si>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</si>
  <si>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</si>
  <si>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</si>
  <si>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令和元年度</t>
    <rPh sb="0" eb="2">
      <t>レイワ</t>
    </rPh>
    <rPh sb="2" eb="3">
      <t>ガン</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</si>
  <si>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</si>
  <si>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</si>
  <si>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</si>
  <si>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</si>
  <si>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</si>
  <si>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</si>
  <si>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</si>
  <si>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</si>
  <si>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</si>
  <si>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</si>
  <si>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</si>
  <si>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</si>
  <si>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</si>
  <si>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</si>
  <si>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</si>
  <si>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</si>
  <si>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</si>
  <si>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</si>
  <si>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</si>
  <si>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</si>
  <si>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</si>
  <si>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</si>
  <si>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</si>
  <si>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</si>
  <si>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</si>
  <si>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</si>
  <si>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</si>
  <si>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</si>
  <si>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</si>
  <si>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</si>
  <si>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</si>
  <si>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</si>
  <si>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</si>
  <si>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</si>
  <si>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</si>
  <si>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</si>
  <si>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</si>
  <si>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</si>
  <si>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</si>
  <si>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</si>
  <si>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</si>
  <si>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</si>
  <si>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</si>
  <si>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</si>
  <si>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</si>
  <si>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</si>
  <si>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</si>
  <si>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</si>
  <si>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</si>
  <si>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</si>
  <si>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</si>
  <si>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</si>
  <si>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</si>
  <si>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</si>
  <si>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</si>
  <si>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</si>
  <si>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</si>
  <si>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</si>
  <si>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</si>
  <si>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</si>
  <si>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</si>
  <si>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</si>
  <si>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</si>
  <si>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</si>
  <si>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様式-共1-Ⅰ（プラント）【交通局】</t>
    <rPh sb="0" eb="2">
      <t>ヨウシキ</t>
    </rPh>
    <rPh sb="3" eb="4">
      <t>キョウ</t>
    </rPh>
    <rPh sb="14" eb="17">
      <t>コウツウキョク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</si>
  <si>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</si>
  <si>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</si>
  <si>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</si>
  <si>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</si>
  <si>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</si>
  <si>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</si>
  <si>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</si>
  <si>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</si>
  <si>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</si>
  <si>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</si>
  <si>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</si>
  <si>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</si>
  <si>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rPh sb="3" eb="4">
      <t>マタ</t>
    </rPh>
    <rPh sb="5" eb="9">
      <t>セコウジッセキ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</si>
  <si>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</si>
  <si>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</si>
  <si>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</si>
  <si>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</si>
  <si>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</si>
  <si>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</si>
  <si>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</si>
  <si>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</si>
  <si>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</si>
  <si>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</si>
  <si>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</si>
  <si>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</si>
  <si>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</si>
  <si>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</si>
  <si>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</si>
  <si>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</si>
  <si>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</si>
  <si>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</si>
  <si>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</si>
  <si>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</si>
  <si>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</si>
  <si>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</si>
  <si>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</si>
  <si>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</si>
  <si>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</si>
  <si>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</si>
  <si>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</si>
  <si>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</si>
  <si>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</si>
  <si>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</si>
  <si>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</si>
  <si>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</si>
  <si>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</si>
  <si>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</si>
  <si>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</si>
  <si>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</si>
  <si>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</si>
  <si>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</si>
  <si>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</si>
  <si>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地下鉄南北線愛宕橋配電室外３箇所高圧受電設備等更新工事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</si>
</sst>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5" applyFont="1" applyFill="1" applyBorder="1" applyAlignment="1" applyProtection="1">
      <alignment horizontal="center" vertical="center"/>
    </xf>
    <xf numFmtId="0" fontId="7" fillId="0" borderId="14" xfId="5" applyFont="1" applyFill="1" applyBorder="1" applyAlignment="1" applyProtection="1">
      <alignment horizontal="left"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22" fillId="0" borderId="0" xfId="11" applyFont="1" applyFill="1" applyAlignment="1">
      <alignment horizontal="left" vertical="center" indent="1"/>
    </xf>
    <xf numFmtId="0" fontId="22"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6" fontId="7" fillId="0" borderId="4" xfId="3" applyNumberFormat="1" applyFont="1" applyFill="1" applyBorder="1" applyAlignment="1" applyProtection="1">
      <alignment vertical="center"/>
    </xf>
    <xf numFmtId="0" fontId="24" fillId="0" borderId="70" xfId="11" applyFont="1" applyFill="1" applyBorder="1" applyAlignment="1">
      <alignment horizontal="left" vertical="center" wrapText="1"/>
    </xf>
    <xf numFmtId="0" fontId="2" fillId="0" borderId="0" xfId="9" applyFont="1" applyFill="1" applyBorder="1" applyProtection="1"/>
    <xf numFmtId="0" fontId="2" fillId="0" borderId="0" xfId="9" applyFont="1" applyFill="1" applyBorder="1" applyAlignment="1" applyProtection="1">
      <alignment horizontal="center" vertical="center"/>
    </xf>
    <xf numFmtId="0" fontId="2" fillId="0" borderId="0" xfId="9" applyFont="1" applyFill="1" applyBorder="1" applyAlignment="1" applyProtection="1">
      <alignment horizontal="right"/>
    </xf>
    <xf numFmtId="0" fontId="2" fillId="0" borderId="2" xfId="9" applyFont="1" applyFill="1" applyBorder="1" applyAlignment="1" applyProtection="1">
      <alignment horizontal="center" vertical="center"/>
    </xf>
    <xf numFmtId="0" fontId="2" fillId="0" borderId="5" xfId="9" applyFont="1" applyFill="1" applyBorder="1" applyAlignment="1" applyProtection="1">
      <alignment horizontal="right"/>
    </xf>
    <xf numFmtId="0" fontId="7" fillId="0" borderId="2" xfId="9"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9" applyFont="1" applyFill="1" applyBorder="1" applyAlignment="1" applyProtection="1">
      <alignment horizontal="right"/>
    </xf>
    <xf numFmtId="0" fontId="6" fillId="0" borderId="19" xfId="9" applyFont="1" applyBorder="1" applyProtection="1"/>
    <xf numFmtId="0" fontId="6" fillId="0" borderId="0" xfId="9" applyFont="1" applyProtection="1"/>
    <xf numFmtId="0" fontId="6" fillId="0" borderId="0" xfId="9" applyFont="1" applyAlignment="1" applyProtection="1">
      <alignment horizontal="center" vertical="center"/>
    </xf>
    <xf numFmtId="0" fontId="6" fillId="0" borderId="0" xfId="9" applyFont="1" applyAlignment="1" applyProtection="1">
      <alignment horizontal="right"/>
    </xf>
    <xf numFmtId="0" fontId="2" fillId="0" borderId="0" xfId="9" applyFont="1" applyFill="1" applyBorder="1" applyAlignment="1" applyProtection="1">
      <alignment vertical="center" textRotation="255"/>
    </xf>
    <xf numFmtId="0" fontId="2" fillId="0" borderId="0" xfId="9" applyFont="1" applyFill="1" applyBorder="1" applyAlignment="1" applyProtection="1">
      <alignment vertical="top" wrapText="1"/>
    </xf>
    <xf numFmtId="0" fontId="2" fillId="0" borderId="0" xfId="9" applyFont="1" applyFill="1" applyBorder="1" applyAlignment="1" applyProtection="1">
      <alignment vertical="top"/>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0" fontId="21" fillId="2" borderId="29" xfId="3" applyFont="1" applyFill="1" applyBorder="1" applyAlignment="1" applyProtection="1">
      <alignment horizontal="center" vertical="center" wrapText="1"/>
      <protection locked="0"/>
    </xf>
    <xf numFmtId="0" fontId="21" fillId="2" borderId="7" xfId="3" applyFont="1" applyFill="1" applyBorder="1" applyAlignment="1" applyProtection="1">
      <alignment horizontal="center" vertical="center" wrapText="1"/>
      <protection locked="0"/>
    </xf>
    <xf numFmtId="0" fontId="21" fillId="2" borderId="38" xfId="3" applyFont="1" applyFill="1" applyBorder="1" applyAlignment="1" applyProtection="1">
      <alignment horizontal="center" vertical="center" wrapText="1"/>
      <protection locked="0"/>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1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2" fillId="0" borderId="0" xfId="6" applyFont="1" applyProtection="1"/>
    <xf numFmtId="0" fontId="7" fillId="3" borderId="10" xfId="5" applyFont="1" applyFill="1" applyBorder="1" applyAlignment="1" applyProtection="1">
      <alignment horizontal="left" vertical="center"/>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2" borderId="28" xfId="5" applyFont="1" applyFill="1" applyBorder="1" applyAlignment="1" applyProtection="1">
      <alignment horizontal="center" vertical="center" shrinkToFit="1"/>
      <protection locked="0"/>
    </xf>
    <xf numFmtId="0" fontId="7" fillId="3" borderId="4" xfId="5"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2" fillId="0" borderId="0" xfId="9" applyFont="1" applyFill="1" applyBorder="1" applyProtection="1"/>
    <xf numFmtId="0" fontId="15" fillId="0" borderId="0" xfId="9"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1" xfId="9" applyFont="1" applyFill="1" applyBorder="1" applyAlignment="1" applyProtection="1">
      <alignment horizontal="left" vertical="center" wrapText="1"/>
      <protection locked="0"/>
    </xf>
    <xf numFmtId="0" fontId="7" fillId="0" borderId="18" xfId="9" applyFont="1" applyFill="1" applyBorder="1" applyAlignment="1" applyProtection="1">
      <alignment horizontal="left" vertical="center" wrapText="1"/>
      <protection locked="0"/>
    </xf>
    <xf numFmtId="0" fontId="7" fillId="0" borderId="28" xfId="9" applyFont="1" applyFill="1" applyBorder="1" applyAlignment="1" applyProtection="1">
      <alignment horizontal="left" vertical="center" wrapText="1"/>
      <protection locked="0"/>
    </xf>
    <xf numFmtId="0" fontId="7" fillId="0" borderId="34" xfId="9"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9"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view="pageBreakPreview" zoomScaleNormal="85" zoomScaleSheetLayoutView="100" workbookViewId="0">
      <selection activeCell="E45" sqref="E45:H4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5" t="s">
        <v>373</v>
      </c>
      <c r="L1" s="17"/>
      <c r="M1" s="17"/>
      <c r="N1" s="17"/>
    </row>
    <row r="2" spans="1:30" s="16" customFormat="1" ht="12.75" thickBot="1">
      <c r="G2" s="134" t="s">
        <v>0</v>
      </c>
      <c r="H2" s="286">
        <v>21071202</v>
      </c>
      <c r="I2" s="287"/>
      <c r="J2" s="287"/>
      <c r="K2" s="287"/>
      <c r="L2" s="287"/>
      <c r="M2" s="288"/>
      <c r="N2" s="42"/>
    </row>
    <row r="3" spans="1:30" s="2" customFormat="1" ht="15.75" customHeight="1">
      <c r="A3" s="289" t="s">
        <v>240</v>
      </c>
      <c r="B3" s="289"/>
      <c r="C3" s="289"/>
      <c r="D3" s="289"/>
      <c r="E3" s="289"/>
      <c r="F3" s="289"/>
      <c r="G3" s="289"/>
      <c r="H3" s="289"/>
      <c r="I3" s="289"/>
      <c r="J3" s="289"/>
      <c r="K3" s="289"/>
      <c r="L3" s="289"/>
      <c r="M3" s="289"/>
      <c r="N3" s="289"/>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0" t="s">
        <v>261</v>
      </c>
      <c r="D5" s="291"/>
      <c r="E5" s="292"/>
      <c r="F5" s="293" t="s">
        <v>274</v>
      </c>
      <c r="G5" s="294"/>
      <c r="H5" s="294"/>
      <c r="I5" s="294"/>
      <c r="J5" s="294"/>
      <c r="K5" s="294"/>
      <c r="L5" s="294"/>
      <c r="M5" s="294"/>
      <c r="N5" s="295"/>
      <c r="O5" s="3"/>
      <c r="P5" s="1"/>
      <c r="Q5" s="1"/>
    </row>
    <row r="6" spans="1:30" s="2" customFormat="1" ht="3.75" customHeight="1" thickBot="1">
      <c r="A6" s="4"/>
      <c r="B6" s="4" t="s">
        <v>275</v>
      </c>
      <c r="C6" s="4"/>
      <c r="D6" s="4"/>
      <c r="E6" s="4"/>
      <c r="F6" s="4"/>
      <c r="G6" s="4"/>
      <c r="H6" s="4"/>
      <c r="I6" s="4"/>
      <c r="J6" s="4"/>
      <c r="K6" s="4"/>
      <c r="L6" s="4"/>
      <c r="M6" s="4"/>
      <c r="N6" s="4"/>
      <c r="O6" s="4"/>
      <c r="P6" s="1"/>
      <c r="Q6" s="1"/>
    </row>
    <row r="7" spans="1:30" s="16" customFormat="1" ht="15" customHeight="1" thickBot="1">
      <c r="A7" s="41" t="s">
        <v>1</v>
      </c>
      <c r="B7" s="296" t="s">
        <v>426</v>
      </c>
      <c r="C7" s="297"/>
      <c r="D7" s="297"/>
      <c r="E7" s="297"/>
      <c r="F7" s="297"/>
      <c r="G7" s="297"/>
      <c r="H7" s="297"/>
      <c r="I7" s="297"/>
      <c r="J7" s="297"/>
      <c r="K7" s="297"/>
      <c r="L7" s="297"/>
      <c r="M7" s="297"/>
      <c r="N7" s="298"/>
    </row>
    <row r="8" spans="1:30" s="16" customFormat="1" ht="12.75" customHeight="1" thickBot="1">
      <c r="A8" s="44" t="s">
        <v>2</v>
      </c>
      <c r="B8" s="44"/>
      <c r="C8" s="137"/>
      <c r="D8" s="45"/>
      <c r="E8" s="45"/>
      <c r="F8" s="45"/>
      <c r="G8" s="137"/>
      <c r="H8" s="137"/>
      <c r="I8" s="137"/>
      <c r="J8" s="137"/>
      <c r="K8" s="137"/>
      <c r="L8" s="46"/>
      <c r="M8" s="46"/>
      <c r="N8" s="46"/>
    </row>
    <row r="9" spans="1:30" ht="34.5" thickBot="1">
      <c r="A9" s="47" t="s">
        <v>3</v>
      </c>
      <c r="B9" s="299" t="s">
        <v>4</v>
      </c>
      <c r="C9" s="300"/>
      <c r="D9" s="48" t="s">
        <v>238</v>
      </c>
      <c r="E9" s="49" t="s">
        <v>5</v>
      </c>
      <c r="F9" s="301" t="s">
        <v>6</v>
      </c>
      <c r="G9" s="302"/>
      <c r="H9" s="303"/>
      <c r="I9" s="50" t="s">
        <v>7</v>
      </c>
      <c r="J9" s="48" t="s">
        <v>8</v>
      </c>
      <c r="K9" s="48" t="s">
        <v>9</v>
      </c>
      <c r="L9" s="304" t="s">
        <v>10</v>
      </c>
      <c r="M9" s="305"/>
      <c r="N9" s="48" t="s">
        <v>11</v>
      </c>
      <c r="O9" s="18"/>
      <c r="P9" s="19"/>
      <c r="Q9" s="43"/>
      <c r="R9" s="19"/>
      <c r="S9" s="20"/>
      <c r="T9" s="20"/>
      <c r="U9" s="21"/>
      <c r="V9" s="21"/>
      <c r="W9" s="21"/>
      <c r="X9" s="21"/>
      <c r="Y9" s="21"/>
      <c r="Z9" s="21"/>
      <c r="AA9" s="21"/>
      <c r="AB9" s="21"/>
      <c r="AC9" s="21"/>
      <c r="AD9" s="21"/>
    </row>
    <row r="10" spans="1:30" ht="20.25" customHeight="1">
      <c r="A10" s="323" t="s">
        <v>143</v>
      </c>
      <c r="B10" s="326" t="s">
        <v>342</v>
      </c>
      <c r="C10" s="327"/>
      <c r="D10" s="332">
        <v>10</v>
      </c>
      <c r="E10" s="335">
        <v>6</v>
      </c>
      <c r="F10" s="68" t="s">
        <v>226</v>
      </c>
      <c r="G10" s="338"/>
      <c r="H10" s="339"/>
      <c r="I10" s="340">
        <f>IF(F12="",0,ROUND(MAX(MIN(6,((ROUND(F12-69,1))/14*6)),0),3))</f>
        <v>0</v>
      </c>
      <c r="J10" s="306">
        <v>1</v>
      </c>
      <c r="K10" s="309">
        <f>IF(I10="","",I10*J10)</f>
        <v>0</v>
      </c>
      <c r="L10" s="312" t="str">
        <f>IF(G10="","",$D$10*K10/$E$18)</f>
        <v/>
      </c>
      <c r="M10" s="313"/>
      <c r="N10" s="283">
        <f>ROUND(SUM(L10:L17),2)</f>
        <v>0</v>
      </c>
      <c r="O10" s="23"/>
      <c r="P10" s="143"/>
      <c r="Q10" s="24"/>
      <c r="R10" s="25"/>
      <c r="S10" s="26"/>
      <c r="T10" s="26"/>
      <c r="U10" s="21"/>
      <c r="V10" s="21"/>
      <c r="W10" s="21"/>
      <c r="X10" s="21"/>
      <c r="Y10" s="21"/>
      <c r="Z10" s="21"/>
      <c r="AA10" s="21"/>
      <c r="AB10" s="21"/>
      <c r="AC10" s="21"/>
      <c r="AD10" s="21"/>
    </row>
    <row r="11" spans="1:30" ht="20.25" customHeight="1">
      <c r="A11" s="324"/>
      <c r="B11" s="328"/>
      <c r="C11" s="329"/>
      <c r="D11" s="333"/>
      <c r="E11" s="336"/>
      <c r="F11" s="69" t="s">
        <v>227</v>
      </c>
      <c r="G11" s="318"/>
      <c r="H11" s="319"/>
      <c r="I11" s="341"/>
      <c r="J11" s="307"/>
      <c r="K11" s="310"/>
      <c r="L11" s="314"/>
      <c r="M11" s="315"/>
      <c r="N11" s="284"/>
      <c r="O11" s="23"/>
      <c r="P11" s="143"/>
      <c r="Q11" s="24"/>
      <c r="R11" s="25"/>
      <c r="S11" s="26"/>
      <c r="T11" s="26"/>
      <c r="U11" s="21"/>
      <c r="V11" s="21"/>
      <c r="W11" s="21"/>
      <c r="X11" s="21"/>
      <c r="Y11" s="21"/>
      <c r="Z11" s="21"/>
      <c r="AA11" s="21"/>
      <c r="AB11" s="21"/>
      <c r="AC11" s="21"/>
      <c r="AD11" s="21"/>
    </row>
    <row r="12" spans="1:30" s="22" customFormat="1" ht="16.5" customHeight="1">
      <c r="A12" s="324"/>
      <c r="B12" s="330"/>
      <c r="C12" s="331"/>
      <c r="D12" s="333"/>
      <c r="E12" s="337"/>
      <c r="F12" s="320" t="str">
        <f>IF(OR(G10=0,G10="",G11=""),"",ROUND(AVERAGE(G10:H11),1))</f>
        <v/>
      </c>
      <c r="G12" s="321"/>
      <c r="H12" s="322"/>
      <c r="I12" s="342"/>
      <c r="J12" s="308"/>
      <c r="K12" s="311"/>
      <c r="L12" s="316"/>
      <c r="M12" s="317"/>
      <c r="N12" s="284"/>
      <c r="O12" s="23"/>
      <c r="P12" s="39"/>
      <c r="Q12" s="24"/>
      <c r="R12" s="25"/>
      <c r="S12" s="26"/>
      <c r="T12" s="26"/>
      <c r="U12" s="21"/>
      <c r="V12" s="21"/>
      <c r="W12" s="21"/>
      <c r="X12" s="21"/>
      <c r="Y12" s="21"/>
      <c r="Z12" s="21"/>
      <c r="AA12" s="21"/>
      <c r="AB12" s="21"/>
      <c r="AC12" s="21"/>
      <c r="AD12" s="21"/>
    </row>
    <row r="13" spans="1:30" s="22" customFormat="1" ht="21.95" customHeight="1">
      <c r="A13" s="324"/>
      <c r="B13" s="343" t="s">
        <v>98</v>
      </c>
      <c r="C13" s="344"/>
      <c r="D13" s="333"/>
      <c r="E13" s="134">
        <v>1</v>
      </c>
      <c r="F13" s="345"/>
      <c r="G13" s="346"/>
      <c r="H13" s="347"/>
      <c r="I13" s="51">
        <f>IF(F13="実績あり",1,0)</f>
        <v>0</v>
      </c>
      <c r="J13" s="52">
        <v>1</v>
      </c>
      <c r="K13" s="52">
        <f t="shared" ref="K13:K17" si="0">IF(I13="","",I13*J13)</f>
        <v>0</v>
      </c>
      <c r="L13" s="348" t="str">
        <f>IF(F13="","",$D$10*K13/$E$18)</f>
        <v/>
      </c>
      <c r="M13" s="348"/>
      <c r="N13" s="284"/>
      <c r="O13" s="23"/>
      <c r="P13" s="39"/>
      <c r="Q13" s="27" t="s">
        <v>141</v>
      </c>
      <c r="R13" s="27" t="s">
        <v>138</v>
      </c>
      <c r="S13" s="28"/>
      <c r="T13" s="28"/>
      <c r="U13" s="27"/>
      <c r="V13" s="21"/>
      <c r="W13" s="21"/>
      <c r="X13" s="21"/>
      <c r="Y13" s="21"/>
      <c r="Z13" s="21"/>
      <c r="AA13" s="21"/>
      <c r="AB13" s="21"/>
      <c r="AC13" s="21"/>
      <c r="AD13" s="21"/>
    </row>
    <row r="14" spans="1:30" s="22" customFormat="1" ht="39" customHeight="1">
      <c r="A14" s="324"/>
      <c r="B14" s="343" t="s">
        <v>369</v>
      </c>
      <c r="C14" s="344"/>
      <c r="D14" s="333"/>
      <c r="E14" s="134">
        <v>2</v>
      </c>
      <c r="F14" s="349"/>
      <c r="G14" s="350"/>
      <c r="H14" s="351"/>
      <c r="I14" s="51">
        <f>IF(F14="表彰歴又は施工実績あり",1,0)</f>
        <v>0</v>
      </c>
      <c r="J14" s="52">
        <v>2</v>
      </c>
      <c r="K14" s="52">
        <f t="shared" si="0"/>
        <v>0</v>
      </c>
      <c r="L14" s="348" t="str">
        <f>IF(F14="","",$D$10*K14/$E$18)</f>
        <v/>
      </c>
      <c r="M14" s="348"/>
      <c r="N14" s="284"/>
      <c r="O14" s="23"/>
      <c r="P14" s="39"/>
      <c r="Q14" s="262" t="s">
        <v>385</v>
      </c>
      <c r="R14" s="27" t="s">
        <v>138</v>
      </c>
      <c r="S14" s="28"/>
      <c r="T14" s="28"/>
      <c r="U14" s="27"/>
      <c r="V14" s="21"/>
      <c r="W14" s="21"/>
      <c r="X14" s="21"/>
      <c r="Y14" s="21"/>
      <c r="Z14" s="21"/>
      <c r="AA14" s="21"/>
      <c r="AB14" s="21"/>
      <c r="AC14" s="21"/>
      <c r="AD14" s="21"/>
    </row>
    <row r="15" spans="1:30" s="22" customFormat="1" ht="21.95" customHeight="1">
      <c r="A15" s="324"/>
      <c r="B15" s="343" t="s">
        <v>233</v>
      </c>
      <c r="C15" s="344"/>
      <c r="D15" s="333"/>
      <c r="E15" s="134">
        <v>0</v>
      </c>
      <c r="F15" s="345"/>
      <c r="G15" s="346"/>
      <c r="H15" s="347"/>
      <c r="I15" s="83">
        <f>IF(OR(F15="指名停止",F15="文書指導"),-1,IF(F15="複数",-2,0))</f>
        <v>0</v>
      </c>
      <c r="J15" s="52">
        <v>1</v>
      </c>
      <c r="K15" s="84">
        <f>IF(I15="","",I15*J15)</f>
        <v>0</v>
      </c>
      <c r="L15" s="352" t="str">
        <f>IF(F15="","",$D$10*K15/$E$18)</f>
        <v/>
      </c>
      <c r="M15" s="352"/>
      <c r="N15" s="284"/>
      <c r="O15" s="23"/>
      <c r="P15" s="39"/>
      <c r="Q15" s="27" t="s">
        <v>138</v>
      </c>
      <c r="R15" s="27" t="s">
        <v>242</v>
      </c>
      <c r="S15" s="28" t="s">
        <v>243</v>
      </c>
      <c r="T15" s="28" t="s">
        <v>244</v>
      </c>
      <c r="U15" s="27"/>
      <c r="V15" s="21"/>
      <c r="W15" s="21"/>
      <c r="X15" s="21"/>
      <c r="Y15" s="21"/>
      <c r="Z15" s="21"/>
      <c r="AA15" s="21"/>
      <c r="AB15" s="21"/>
      <c r="AC15" s="21"/>
      <c r="AD15" s="21"/>
    </row>
    <row r="16" spans="1:30" s="22" customFormat="1" ht="20.25" customHeight="1">
      <c r="A16" s="324"/>
      <c r="B16" s="343" t="s">
        <v>19</v>
      </c>
      <c r="C16" s="344"/>
      <c r="D16" s="333"/>
      <c r="E16" s="134">
        <v>0.5</v>
      </c>
      <c r="F16" s="345"/>
      <c r="G16" s="346"/>
      <c r="H16" s="347"/>
      <c r="I16" s="129">
        <f>IF(F16="取得あり",0.5,0)</f>
        <v>0</v>
      </c>
      <c r="J16" s="52">
        <v>1</v>
      </c>
      <c r="K16" s="53">
        <f t="shared" si="0"/>
        <v>0</v>
      </c>
      <c r="L16" s="348" t="str">
        <f>IF(F16="","",$D$10*K16/$E$18)</f>
        <v/>
      </c>
      <c r="M16" s="348"/>
      <c r="N16" s="284"/>
      <c r="O16" s="23"/>
      <c r="P16" s="39"/>
      <c r="Q16" s="27" t="s">
        <v>245</v>
      </c>
      <c r="R16" s="27" t="s">
        <v>138</v>
      </c>
      <c r="S16" s="28"/>
      <c r="T16" s="28"/>
      <c r="U16" s="27"/>
      <c r="V16" s="21"/>
      <c r="W16" s="21"/>
      <c r="X16" s="21"/>
      <c r="Y16" s="21"/>
      <c r="Z16" s="21"/>
      <c r="AA16" s="21"/>
      <c r="AB16" s="21"/>
      <c r="AC16" s="21"/>
      <c r="AD16" s="21"/>
    </row>
    <row r="17" spans="1:30" s="22" customFormat="1" ht="20.25" customHeight="1" thickBot="1">
      <c r="A17" s="324"/>
      <c r="B17" s="343" t="s">
        <v>88</v>
      </c>
      <c r="C17" s="344"/>
      <c r="D17" s="334"/>
      <c r="E17" s="134">
        <v>0.5</v>
      </c>
      <c r="F17" s="353"/>
      <c r="G17" s="354"/>
      <c r="H17" s="355"/>
      <c r="I17" s="129">
        <f>IF(F17="加入あり",0.5,0)</f>
        <v>0</v>
      </c>
      <c r="J17" s="52">
        <v>1</v>
      </c>
      <c r="K17" s="53">
        <f t="shared" si="0"/>
        <v>0</v>
      </c>
      <c r="L17" s="348" t="str">
        <f>IF(F17="","",$D$10*K17/$E$18)</f>
        <v/>
      </c>
      <c r="M17" s="348"/>
      <c r="N17" s="285"/>
      <c r="O17" s="23"/>
      <c r="P17" s="39"/>
      <c r="Q17" s="27" t="s">
        <v>139</v>
      </c>
      <c r="R17" s="27" t="s">
        <v>138</v>
      </c>
      <c r="S17" s="28"/>
      <c r="T17" s="28"/>
      <c r="U17" s="27"/>
      <c r="V17" s="21"/>
      <c r="W17" s="21"/>
      <c r="X17" s="21"/>
      <c r="Y17" s="21"/>
      <c r="Z17" s="21"/>
      <c r="AA17" s="21"/>
      <c r="AB17" s="21"/>
      <c r="AC17" s="21"/>
      <c r="AD17" s="21"/>
    </row>
    <row r="18" spans="1:30" s="22" customFormat="1" ht="10.5" customHeight="1" thickBot="1">
      <c r="A18" s="325"/>
      <c r="B18" s="54"/>
      <c r="C18" s="54"/>
      <c r="D18" s="135"/>
      <c r="E18" s="47">
        <f>SUM(E10:E17)</f>
        <v>10</v>
      </c>
      <c r="F18" s="137"/>
      <c r="G18" s="137"/>
      <c r="H18" s="137"/>
      <c r="I18" s="55"/>
      <c r="J18" s="55"/>
      <c r="K18" s="56"/>
      <c r="L18" s="57"/>
      <c r="M18" s="57"/>
      <c r="N18" s="138"/>
      <c r="O18" s="25"/>
      <c r="P18" s="39"/>
      <c r="Q18" s="25"/>
      <c r="R18" s="25"/>
      <c r="S18" s="26"/>
      <c r="T18" s="26"/>
      <c r="U18" s="21"/>
      <c r="V18" s="21"/>
      <c r="W18" s="21"/>
      <c r="X18" s="21"/>
      <c r="Y18" s="21"/>
      <c r="Z18" s="21"/>
      <c r="AA18" s="21"/>
      <c r="AB18" s="21"/>
      <c r="AC18" s="21"/>
      <c r="AD18" s="21"/>
    </row>
    <row r="19" spans="1:30" s="22" customFormat="1" ht="21.95" customHeight="1">
      <c r="A19" s="323" t="s">
        <v>144</v>
      </c>
      <c r="B19" s="356" t="s">
        <v>145</v>
      </c>
      <c r="C19" s="357"/>
      <c r="D19" s="332">
        <v>5</v>
      </c>
      <c r="E19" s="134">
        <v>2</v>
      </c>
      <c r="F19" s="358"/>
      <c r="G19" s="359"/>
      <c r="H19" s="360"/>
      <c r="I19" s="51">
        <f>IF(F19="実績あり",1,0)</f>
        <v>0</v>
      </c>
      <c r="J19" s="52">
        <v>2</v>
      </c>
      <c r="K19" s="52">
        <f t="shared" ref="K19:K23" si="1">IF(I19="","",I19*J19)</f>
        <v>0</v>
      </c>
      <c r="L19" s="361" t="str">
        <f>IF(F19="","",$D$19*K19/$E$24)</f>
        <v/>
      </c>
      <c r="M19" s="362"/>
      <c r="N19" s="283">
        <f>ROUND(SUM(L19:L23),2)</f>
        <v>0</v>
      </c>
      <c r="O19" s="23"/>
      <c r="P19" s="39"/>
      <c r="Q19" s="27" t="s">
        <v>141</v>
      </c>
      <c r="R19" s="27" t="s">
        <v>138</v>
      </c>
      <c r="S19" s="27"/>
      <c r="T19" s="27"/>
      <c r="U19" s="27"/>
      <c r="V19" s="21"/>
      <c r="W19" s="21"/>
      <c r="X19" s="21"/>
      <c r="Y19" s="21"/>
      <c r="Z19" s="21"/>
      <c r="AA19" s="21"/>
      <c r="AB19" s="21"/>
      <c r="AC19" s="21"/>
      <c r="AD19" s="21"/>
    </row>
    <row r="20" spans="1:30" s="22" customFormat="1" ht="21.95" customHeight="1">
      <c r="A20" s="324"/>
      <c r="B20" s="363" t="s">
        <v>214</v>
      </c>
      <c r="C20" s="364"/>
      <c r="D20" s="333"/>
      <c r="E20" s="59">
        <v>4</v>
      </c>
      <c r="F20" s="365"/>
      <c r="G20" s="318"/>
      <c r="H20" s="319"/>
      <c r="I20" s="133">
        <f>ROUND(MAX(MIN(2,((F20-69)/14*2)),0),3)</f>
        <v>0</v>
      </c>
      <c r="J20" s="140">
        <v>2</v>
      </c>
      <c r="K20" s="139">
        <f>IF(I20="","",I20*J20)</f>
        <v>0</v>
      </c>
      <c r="L20" s="366" t="str">
        <f>IF(F20="","",$D$19*K20/$E$24)</f>
        <v/>
      </c>
      <c r="M20" s="367"/>
      <c r="N20" s="284"/>
      <c r="O20" s="23"/>
      <c r="P20" s="39"/>
      <c r="Q20" s="27"/>
      <c r="R20" s="27"/>
      <c r="S20" s="27"/>
      <c r="T20" s="27"/>
      <c r="U20" s="27"/>
      <c r="V20" s="21"/>
      <c r="W20" s="21"/>
      <c r="X20" s="21"/>
      <c r="Y20" s="21"/>
      <c r="Z20" s="21"/>
      <c r="AA20" s="21"/>
      <c r="AB20" s="21"/>
      <c r="AC20" s="21"/>
      <c r="AD20" s="21"/>
    </row>
    <row r="21" spans="1:30" s="22" customFormat="1" ht="39" customHeight="1">
      <c r="A21" s="324"/>
      <c r="B21" s="356" t="s">
        <v>370</v>
      </c>
      <c r="C21" s="357"/>
      <c r="D21" s="333"/>
      <c r="E21" s="134">
        <v>2</v>
      </c>
      <c r="F21" s="345"/>
      <c r="G21" s="346"/>
      <c r="H21" s="347"/>
      <c r="I21" s="51">
        <f>IF(F21="2件",2,IF(F21="1件",1,0))</f>
        <v>0</v>
      </c>
      <c r="J21" s="52">
        <v>1</v>
      </c>
      <c r="K21" s="52">
        <f t="shared" si="1"/>
        <v>0</v>
      </c>
      <c r="L21" s="361" t="str">
        <f>IF(F21="","",$D$19*K21/$E$24)</f>
        <v/>
      </c>
      <c r="M21" s="362"/>
      <c r="N21" s="284"/>
      <c r="O21" s="23"/>
      <c r="P21" s="39"/>
      <c r="Q21" s="27" t="s">
        <v>262</v>
      </c>
      <c r="R21" s="27" t="s">
        <v>246</v>
      </c>
      <c r="S21" s="27" t="s">
        <v>138</v>
      </c>
      <c r="T21" s="27"/>
      <c r="U21" s="27"/>
      <c r="V21" s="21"/>
      <c r="W21" s="21"/>
      <c r="X21" s="21"/>
      <c r="Y21" s="21"/>
      <c r="Z21" s="21"/>
      <c r="AA21" s="21"/>
      <c r="AB21" s="21"/>
      <c r="AC21" s="21"/>
      <c r="AD21" s="21"/>
    </row>
    <row r="22" spans="1:30" s="22" customFormat="1" ht="21.95" customHeight="1">
      <c r="A22" s="324"/>
      <c r="B22" s="356" t="s">
        <v>146</v>
      </c>
      <c r="C22" s="357"/>
      <c r="D22" s="333"/>
      <c r="E22" s="134">
        <v>1</v>
      </c>
      <c r="F22" s="345"/>
      <c r="G22" s="346"/>
      <c r="H22" s="347"/>
      <c r="I22" s="51">
        <f>IF(F22="表彰あり",1,0)</f>
        <v>0</v>
      </c>
      <c r="J22" s="52">
        <v>1</v>
      </c>
      <c r="K22" s="52">
        <f t="shared" si="1"/>
        <v>0</v>
      </c>
      <c r="L22" s="361" t="str">
        <f>IF(F22="","",$D$19*K22/$E$24)</f>
        <v/>
      </c>
      <c r="M22" s="362"/>
      <c r="N22" s="284"/>
      <c r="O22" s="23"/>
      <c r="P22" s="39"/>
      <c r="Q22" s="27" t="s">
        <v>241</v>
      </c>
      <c r="R22" s="27" t="s">
        <v>138</v>
      </c>
      <c r="S22" s="27"/>
      <c r="T22" s="27"/>
      <c r="U22" s="27"/>
      <c r="V22" s="21"/>
      <c r="W22" s="21"/>
      <c r="X22" s="21"/>
      <c r="Y22" s="21"/>
      <c r="Z22" s="21"/>
      <c r="AA22" s="21"/>
      <c r="AB22" s="21"/>
      <c r="AC22" s="21"/>
      <c r="AD22" s="21"/>
    </row>
    <row r="23" spans="1:30" s="22" customFormat="1" ht="20.25" customHeight="1" thickBot="1">
      <c r="A23" s="324"/>
      <c r="B23" s="356" t="s">
        <v>231</v>
      </c>
      <c r="C23" s="357"/>
      <c r="D23" s="333"/>
      <c r="E23" s="134">
        <v>1</v>
      </c>
      <c r="F23" s="353"/>
      <c r="G23" s="354"/>
      <c r="H23" s="355"/>
      <c r="I23" s="129">
        <f>IF(F23="推奨単位以上",1,IF(F23="1/2以上",0.5,IF(F23="1/2未満",0.3,0)))</f>
        <v>0</v>
      </c>
      <c r="J23" s="52">
        <v>1</v>
      </c>
      <c r="K23" s="53">
        <f t="shared" si="1"/>
        <v>0</v>
      </c>
      <c r="L23" s="361" t="str">
        <f>IF(F23="","",$D$19*K23/$E$24)</f>
        <v/>
      </c>
      <c r="M23" s="362"/>
      <c r="N23" s="284"/>
      <c r="O23" s="23"/>
      <c r="P23" s="39"/>
      <c r="Q23" s="29" t="s">
        <v>247</v>
      </c>
      <c r="R23" s="29" t="s">
        <v>248</v>
      </c>
      <c r="S23" s="29" t="s">
        <v>249</v>
      </c>
      <c r="T23" s="27" t="s">
        <v>138</v>
      </c>
      <c r="U23" s="27"/>
      <c r="V23" s="21"/>
      <c r="W23" s="21"/>
      <c r="X23" s="21"/>
      <c r="Y23" s="21"/>
      <c r="Z23" s="21"/>
      <c r="AA23" s="21"/>
      <c r="AB23" s="21"/>
      <c r="AC23" s="21"/>
      <c r="AD23" s="21"/>
    </row>
    <row r="24" spans="1:30" s="22" customFormat="1" ht="10.5" customHeight="1" thickBot="1">
      <c r="A24" s="325"/>
      <c r="B24" s="58"/>
      <c r="C24" s="58"/>
      <c r="D24" s="135"/>
      <c r="E24" s="132">
        <f>SUM(E19:E23)</f>
        <v>10</v>
      </c>
      <c r="F24" s="137"/>
      <c r="G24" s="137"/>
      <c r="H24" s="137"/>
      <c r="I24" s="55"/>
      <c r="J24" s="55"/>
      <c r="K24" s="56"/>
      <c r="L24" s="57"/>
      <c r="M24" s="57"/>
      <c r="N24" s="136"/>
      <c r="O24" s="21"/>
      <c r="P24" s="39"/>
      <c r="Q24" s="25"/>
      <c r="R24" s="21"/>
      <c r="S24" s="21"/>
      <c r="T24" s="21"/>
      <c r="U24" s="21"/>
      <c r="V24" s="21"/>
      <c r="W24" s="21"/>
      <c r="X24" s="21"/>
      <c r="Y24" s="21"/>
      <c r="Z24" s="21"/>
      <c r="AA24" s="21"/>
      <c r="AB24" s="21"/>
      <c r="AC24" s="21"/>
      <c r="AD24" s="21"/>
    </row>
    <row r="25" spans="1:30" s="22" customFormat="1" ht="21.95" customHeight="1">
      <c r="A25" s="323" t="s">
        <v>276</v>
      </c>
      <c r="B25" s="356" t="s">
        <v>277</v>
      </c>
      <c r="C25" s="357"/>
      <c r="D25" s="332">
        <v>5</v>
      </c>
      <c r="E25" s="59">
        <v>1</v>
      </c>
      <c r="F25" s="358"/>
      <c r="G25" s="359"/>
      <c r="H25" s="360"/>
      <c r="I25" s="131">
        <f>IF(F25="2件",1,IF(F25="1件",0.5,0))</f>
        <v>0</v>
      </c>
      <c r="J25" s="259">
        <v>1</v>
      </c>
      <c r="K25" s="130">
        <f t="shared" ref="K25" si="2">IF(I25="","",I25*J25)</f>
        <v>0</v>
      </c>
      <c r="L25" s="348" t="str">
        <f>IF(F25="","",D25*K25/$E$37)</f>
        <v/>
      </c>
      <c r="M25" s="348"/>
      <c r="N25" s="283">
        <f>ROUND(SUM(L25:L36),2)</f>
        <v>0</v>
      </c>
      <c r="O25" s="23"/>
      <c r="P25" s="39"/>
      <c r="Q25" s="27" t="s">
        <v>262</v>
      </c>
      <c r="R25" s="27" t="s">
        <v>246</v>
      </c>
      <c r="S25" s="27" t="s">
        <v>138</v>
      </c>
      <c r="T25" s="27"/>
      <c r="U25" s="27"/>
      <c r="V25" s="30"/>
      <c r="W25" s="30"/>
      <c r="X25" s="30"/>
      <c r="Y25" s="21"/>
      <c r="Z25" s="21"/>
      <c r="AA25" s="21"/>
      <c r="AB25" s="21"/>
      <c r="AC25" s="21"/>
      <c r="AD25" s="21"/>
    </row>
    <row r="26" spans="1:30" s="22" customFormat="1" ht="20.25" customHeight="1">
      <c r="A26" s="324"/>
      <c r="B26" s="363" t="s">
        <v>278</v>
      </c>
      <c r="C26" s="61" t="s">
        <v>168</v>
      </c>
      <c r="D26" s="333"/>
      <c r="E26" s="59">
        <v>3</v>
      </c>
      <c r="F26" s="345"/>
      <c r="G26" s="346"/>
      <c r="H26" s="347"/>
      <c r="I26" s="60">
        <f>IF(F26="①②③全て",3,IF(F26="①②③のうち2項目",2,IF(F26="①②③のうち1項目",1,0)))</f>
        <v>0</v>
      </c>
      <c r="J26" s="259">
        <v>1</v>
      </c>
      <c r="K26" s="259">
        <f>IF(I26="","",I26*J26)</f>
        <v>0</v>
      </c>
      <c r="L26" s="348" t="str">
        <f>IF(F26="","",D25*K26/$E$37)</f>
        <v/>
      </c>
      <c r="M26" s="348"/>
      <c r="N26" s="284"/>
      <c r="O26" s="23"/>
      <c r="P26" s="39"/>
      <c r="Q26" s="29" t="s">
        <v>251</v>
      </c>
      <c r="R26" s="29" t="s">
        <v>252</v>
      </c>
      <c r="S26" s="29" t="s">
        <v>253</v>
      </c>
      <c r="T26" s="27" t="s">
        <v>138</v>
      </c>
      <c r="U26" s="27"/>
      <c r="V26" s="30"/>
      <c r="W26" s="30"/>
      <c r="X26" s="30"/>
      <c r="Y26" s="21"/>
      <c r="Z26" s="21"/>
      <c r="AA26" s="21"/>
      <c r="AB26" s="21"/>
      <c r="AC26" s="21"/>
      <c r="AD26" s="21"/>
    </row>
    <row r="27" spans="1:30" s="22" customFormat="1" ht="20.25" customHeight="1">
      <c r="A27" s="324"/>
      <c r="B27" s="379"/>
      <c r="C27" s="61" t="s">
        <v>167</v>
      </c>
      <c r="D27" s="333"/>
      <c r="E27" s="59">
        <v>1</v>
      </c>
      <c r="F27" s="345"/>
      <c r="G27" s="346"/>
      <c r="H27" s="347"/>
      <c r="I27" s="60">
        <f>IF(F27="対応実績あり",1,0)</f>
        <v>0</v>
      </c>
      <c r="J27" s="259">
        <v>1</v>
      </c>
      <c r="K27" s="259">
        <f>IF(I27="","",I27*J27)</f>
        <v>0</v>
      </c>
      <c r="L27" s="348" t="str">
        <f>IF(F27="","",D25*K27/$E$37)</f>
        <v/>
      </c>
      <c r="M27" s="348"/>
      <c r="N27" s="284"/>
      <c r="O27" s="23"/>
      <c r="P27" s="39"/>
      <c r="Q27" s="29" t="s">
        <v>279</v>
      </c>
      <c r="R27" s="29" t="s">
        <v>138</v>
      </c>
      <c r="S27" s="29"/>
      <c r="T27" s="27"/>
      <c r="U27" s="27"/>
      <c r="V27" s="30"/>
      <c r="W27" s="30"/>
      <c r="X27" s="30"/>
      <c r="Y27" s="21"/>
      <c r="Z27" s="21"/>
      <c r="AA27" s="21"/>
      <c r="AB27" s="21"/>
      <c r="AC27" s="21"/>
      <c r="AD27" s="21"/>
    </row>
    <row r="28" spans="1:30" s="22" customFormat="1" ht="20.25" customHeight="1">
      <c r="A28" s="324"/>
      <c r="B28" s="371"/>
      <c r="C28" s="61" t="s">
        <v>280</v>
      </c>
      <c r="D28" s="333"/>
      <c r="E28" s="59">
        <v>1</v>
      </c>
      <c r="F28" s="345"/>
      <c r="G28" s="346"/>
      <c r="H28" s="347"/>
      <c r="I28" s="144">
        <f>IF(F28="参加実績あり",1,IF(F28="なし",0,0))</f>
        <v>0</v>
      </c>
      <c r="J28" s="259">
        <v>1</v>
      </c>
      <c r="K28" s="259">
        <f>IF(I28="","",I28*J28)</f>
        <v>0</v>
      </c>
      <c r="L28" s="348" t="str">
        <f>IF(F28="","",D25*K28/$E$37)</f>
        <v/>
      </c>
      <c r="M28" s="348"/>
      <c r="N28" s="284"/>
      <c r="O28" s="23"/>
      <c r="P28" s="39"/>
      <c r="Q28" s="29" t="s">
        <v>294</v>
      </c>
      <c r="R28" s="29" t="s">
        <v>138</v>
      </c>
      <c r="S28" s="29"/>
      <c r="T28" s="27"/>
      <c r="U28" s="27"/>
      <c r="V28" s="30"/>
      <c r="W28" s="30"/>
      <c r="X28" s="30"/>
      <c r="Y28" s="21"/>
      <c r="Z28" s="21"/>
      <c r="AA28" s="21"/>
      <c r="AB28" s="21"/>
      <c r="AC28" s="21"/>
      <c r="AD28" s="21"/>
    </row>
    <row r="29" spans="1:30" s="22" customFormat="1" ht="20.25" hidden="1" customHeight="1">
      <c r="A29" s="324"/>
      <c r="B29" s="356" t="s">
        <v>281</v>
      </c>
      <c r="C29" s="357"/>
      <c r="D29" s="333"/>
      <c r="E29" s="59"/>
      <c r="F29" s="345"/>
      <c r="G29" s="346"/>
      <c r="H29" s="347"/>
      <c r="I29" s="131"/>
      <c r="J29" s="259"/>
      <c r="K29" s="130"/>
      <c r="L29" s="348"/>
      <c r="M29" s="348"/>
      <c r="N29" s="284"/>
      <c r="O29" s="23"/>
      <c r="P29" s="39"/>
      <c r="Q29" s="27" t="s">
        <v>262</v>
      </c>
      <c r="R29" s="27" t="s">
        <v>246</v>
      </c>
      <c r="S29" s="27" t="s">
        <v>138</v>
      </c>
      <c r="T29" s="27"/>
      <c r="U29" s="29"/>
      <c r="V29" s="27" t="s">
        <v>254</v>
      </c>
      <c r="W29" s="27" t="s">
        <v>255</v>
      </c>
      <c r="X29" s="27" t="s">
        <v>256</v>
      </c>
      <c r="Y29" s="27" t="s">
        <v>257</v>
      </c>
      <c r="Z29" s="27" t="s">
        <v>138</v>
      </c>
      <c r="AA29" s="21"/>
      <c r="AB29" s="21"/>
      <c r="AC29" s="21"/>
      <c r="AD29" s="21"/>
    </row>
    <row r="30" spans="1:30" s="22" customFormat="1" ht="20.25" hidden="1" customHeight="1">
      <c r="A30" s="324"/>
      <c r="B30" s="356" t="s">
        <v>282</v>
      </c>
      <c r="C30" s="357"/>
      <c r="D30" s="333"/>
      <c r="E30" s="59"/>
      <c r="F30" s="368"/>
      <c r="G30" s="369"/>
      <c r="H30" s="370"/>
      <c r="I30" s="131"/>
      <c r="J30" s="259"/>
      <c r="K30" s="259"/>
      <c r="L30" s="361"/>
      <c r="M30" s="362"/>
      <c r="N30" s="284"/>
      <c r="O30" s="23"/>
      <c r="P30" s="39"/>
      <c r="Q30" s="27" t="s">
        <v>262</v>
      </c>
      <c r="R30" s="27" t="s">
        <v>246</v>
      </c>
      <c r="S30" s="27" t="s">
        <v>138</v>
      </c>
      <c r="T30" s="27"/>
      <c r="U30" s="27"/>
      <c r="V30" s="27" t="s">
        <v>258</v>
      </c>
      <c r="W30" s="27" t="s">
        <v>259</v>
      </c>
      <c r="X30" s="27" t="s">
        <v>255</v>
      </c>
      <c r="Y30" s="27" t="s">
        <v>256</v>
      </c>
      <c r="Z30" s="27" t="s">
        <v>257</v>
      </c>
      <c r="AA30" s="27" t="s">
        <v>138</v>
      </c>
      <c r="AB30" s="21"/>
      <c r="AC30" s="21"/>
      <c r="AD30" s="21"/>
    </row>
    <row r="31" spans="1:30" s="22" customFormat="1" ht="20.25" hidden="1" customHeight="1">
      <c r="A31" s="324"/>
      <c r="B31" s="363" t="s">
        <v>283</v>
      </c>
      <c r="C31" s="364"/>
      <c r="D31" s="333"/>
      <c r="E31" s="335"/>
      <c r="F31" s="69"/>
      <c r="G31" s="369"/>
      <c r="H31" s="370"/>
      <c r="I31" s="145"/>
      <c r="J31" s="52"/>
      <c r="K31" s="52"/>
      <c r="L31" s="348"/>
      <c r="M31" s="348"/>
      <c r="N31" s="284"/>
      <c r="O31" s="23"/>
      <c r="P31" s="39"/>
      <c r="Q31" s="29" t="s">
        <v>141</v>
      </c>
      <c r="R31" s="29" t="s">
        <v>138</v>
      </c>
      <c r="S31" s="29"/>
      <c r="T31" s="27"/>
      <c r="U31" s="27"/>
      <c r="V31" s="27" t="s">
        <v>258</v>
      </c>
      <c r="W31" s="27" t="s">
        <v>259</v>
      </c>
      <c r="X31" s="27" t="s">
        <v>255</v>
      </c>
      <c r="Y31" s="27" t="s">
        <v>256</v>
      </c>
      <c r="Z31" s="27" t="s">
        <v>257</v>
      </c>
      <c r="AA31" s="27" t="s">
        <v>138</v>
      </c>
      <c r="AB31" s="21"/>
      <c r="AC31" s="21"/>
      <c r="AD31" s="21"/>
    </row>
    <row r="32" spans="1:30" s="22" customFormat="1" ht="20.25" hidden="1" customHeight="1">
      <c r="A32" s="324"/>
      <c r="B32" s="371"/>
      <c r="C32" s="372"/>
      <c r="D32" s="333"/>
      <c r="E32" s="337"/>
      <c r="F32" s="69"/>
      <c r="G32" s="369"/>
      <c r="H32" s="370"/>
      <c r="I32" s="145"/>
      <c r="J32" s="52"/>
      <c r="K32" s="52"/>
      <c r="L32" s="348"/>
      <c r="M32" s="348"/>
      <c r="N32" s="284"/>
      <c r="O32" s="23"/>
      <c r="P32" s="39"/>
      <c r="Q32" s="29" t="s">
        <v>141</v>
      </c>
      <c r="R32" s="29" t="s">
        <v>138</v>
      </c>
      <c r="S32" s="29"/>
      <c r="T32" s="27"/>
      <c r="U32" s="27"/>
      <c r="V32" s="30"/>
      <c r="W32" s="30"/>
      <c r="X32" s="30"/>
      <c r="Y32" s="30"/>
      <c r="Z32" s="30"/>
      <c r="AA32" s="30"/>
      <c r="AB32" s="21"/>
      <c r="AC32" s="21"/>
      <c r="AD32" s="21"/>
    </row>
    <row r="33" spans="1:30" s="22" customFormat="1" ht="21.95" hidden="1" customHeight="1">
      <c r="A33" s="324"/>
      <c r="B33" s="356" t="s">
        <v>284</v>
      </c>
      <c r="C33" s="357"/>
      <c r="D33" s="333"/>
      <c r="E33" s="59"/>
      <c r="F33" s="345"/>
      <c r="G33" s="346"/>
      <c r="H33" s="347"/>
      <c r="I33" s="131"/>
      <c r="J33" s="259"/>
      <c r="K33" s="130"/>
      <c r="L33" s="348"/>
      <c r="M33" s="348"/>
      <c r="N33" s="284"/>
      <c r="O33" s="23"/>
      <c r="P33" s="39"/>
      <c r="Q33" s="27" t="s">
        <v>262</v>
      </c>
      <c r="R33" s="27" t="s">
        <v>246</v>
      </c>
      <c r="S33" s="27" t="s">
        <v>138</v>
      </c>
      <c r="T33" s="27"/>
      <c r="U33" s="27"/>
      <c r="V33" s="30"/>
      <c r="W33" s="30"/>
      <c r="X33" s="30"/>
      <c r="Y33" s="21"/>
      <c r="Z33" s="21"/>
      <c r="AA33" s="21"/>
      <c r="AB33" s="21"/>
      <c r="AC33" s="21"/>
      <c r="AD33" s="21"/>
    </row>
    <row r="34" spans="1:30" s="22" customFormat="1" ht="20.25" customHeight="1">
      <c r="A34" s="324"/>
      <c r="B34" s="356" t="s">
        <v>343</v>
      </c>
      <c r="C34" s="357"/>
      <c r="D34" s="333"/>
      <c r="E34" s="59">
        <v>1</v>
      </c>
      <c r="F34" s="345"/>
      <c r="G34" s="346"/>
      <c r="H34" s="347"/>
      <c r="I34" s="60">
        <f>IF(F34="登録及び実績あり",1,0)</f>
        <v>0</v>
      </c>
      <c r="J34" s="259">
        <v>1</v>
      </c>
      <c r="K34" s="130">
        <f t="shared" ref="K34:K36" si="3">IF(I34="","",I34*J34)</f>
        <v>0</v>
      </c>
      <c r="L34" s="348" t="str">
        <f>IF(F34="","",D25*K34/$E$37)</f>
        <v/>
      </c>
      <c r="M34" s="348"/>
      <c r="N34" s="284"/>
      <c r="O34" s="23"/>
      <c r="P34" s="39"/>
      <c r="Q34" s="27" t="s">
        <v>285</v>
      </c>
      <c r="R34" s="27" t="s">
        <v>138</v>
      </c>
      <c r="S34" s="27"/>
      <c r="T34" s="27"/>
      <c r="U34" s="27"/>
      <c r="V34" s="30"/>
      <c r="W34" s="30"/>
      <c r="X34" s="30"/>
      <c r="Y34" s="21"/>
      <c r="Z34" s="21"/>
      <c r="AA34" s="21"/>
      <c r="AB34" s="21"/>
      <c r="AC34" s="21"/>
      <c r="AD34" s="21"/>
    </row>
    <row r="35" spans="1:30" s="22" customFormat="1" ht="20.25" customHeight="1">
      <c r="A35" s="324"/>
      <c r="B35" s="356" t="s">
        <v>286</v>
      </c>
      <c r="C35" s="357"/>
      <c r="D35" s="333"/>
      <c r="E35" s="257">
        <v>2</v>
      </c>
      <c r="F35" s="373"/>
      <c r="G35" s="374"/>
      <c r="H35" s="375"/>
      <c r="I35" s="51">
        <f>IF(F35="法定雇用率以上",2,IF(F35="義務外雇用",2,IF(F35="法定雇用率未満",1,0)))</f>
        <v>0</v>
      </c>
      <c r="J35" s="52">
        <v>1</v>
      </c>
      <c r="K35" s="52">
        <f t="shared" si="3"/>
        <v>0</v>
      </c>
      <c r="L35" s="348" t="str">
        <f>IF(F35="","",D25*K35/$E$37)</f>
        <v/>
      </c>
      <c r="M35" s="348"/>
      <c r="N35" s="284"/>
      <c r="O35" s="21"/>
      <c r="P35" s="39"/>
      <c r="Q35" s="27" t="s">
        <v>126</v>
      </c>
      <c r="R35" s="27" t="s">
        <v>260</v>
      </c>
      <c r="S35" s="27" t="s">
        <v>128</v>
      </c>
      <c r="T35" s="27" t="s">
        <v>138</v>
      </c>
      <c r="U35" s="27"/>
      <c r="V35" s="21"/>
      <c r="W35" s="21"/>
      <c r="X35" s="21"/>
      <c r="Y35" s="21"/>
      <c r="Z35" s="21"/>
      <c r="AA35" s="21"/>
      <c r="AB35" s="21"/>
      <c r="AC35" s="21"/>
      <c r="AD35" s="21"/>
    </row>
    <row r="36" spans="1:30" s="22" customFormat="1" ht="20.25" customHeight="1" thickBot="1">
      <c r="A36" s="324"/>
      <c r="B36" s="356" t="s">
        <v>287</v>
      </c>
      <c r="C36" s="357"/>
      <c r="D36" s="334"/>
      <c r="E36" s="257">
        <v>1</v>
      </c>
      <c r="F36" s="376"/>
      <c r="G36" s="377"/>
      <c r="H36" s="378"/>
      <c r="I36" s="51">
        <f>IF(F36="取得あり",1,0)</f>
        <v>0</v>
      </c>
      <c r="J36" s="52">
        <v>1</v>
      </c>
      <c r="K36" s="52">
        <f t="shared" si="3"/>
        <v>0</v>
      </c>
      <c r="L36" s="348" t="str">
        <f>IF(F36="","",D25*K36/$E$37)</f>
        <v/>
      </c>
      <c r="M36" s="348"/>
      <c r="N36" s="285"/>
      <c r="O36" s="21"/>
      <c r="P36" s="39"/>
      <c r="Q36" s="27" t="s">
        <v>245</v>
      </c>
      <c r="R36" s="27" t="s">
        <v>138</v>
      </c>
      <c r="S36" s="27"/>
      <c r="T36" s="27"/>
      <c r="U36" s="27"/>
      <c r="V36" s="21"/>
      <c r="W36" s="21"/>
      <c r="X36" s="21"/>
      <c r="Y36" s="21"/>
      <c r="Z36" s="21"/>
      <c r="AA36" s="21"/>
      <c r="AB36" s="21"/>
      <c r="AC36" s="21"/>
      <c r="AD36" s="21"/>
    </row>
    <row r="37" spans="1:30" s="22" customFormat="1" ht="10.5" customHeight="1" thickBot="1">
      <c r="A37" s="325"/>
      <c r="B37" s="54"/>
      <c r="C37" s="54"/>
      <c r="D37" s="258"/>
      <c r="E37" s="256">
        <f>SUM(E25:E36)</f>
        <v>10</v>
      </c>
      <c r="F37" s="255"/>
      <c r="G37" s="255"/>
      <c r="H37" s="255"/>
      <c r="I37" s="55"/>
      <c r="J37" s="55"/>
      <c r="K37" s="55"/>
      <c r="L37" s="57"/>
      <c r="M37" s="57"/>
      <c r="N37" s="260"/>
      <c r="O37" s="21"/>
      <c r="P37" s="39"/>
      <c r="Q37" s="25"/>
      <c r="R37" s="21"/>
      <c r="S37" s="21"/>
      <c r="T37" s="21"/>
      <c r="U37" s="21"/>
      <c r="V37" s="21"/>
      <c r="W37" s="21"/>
      <c r="X37" s="21"/>
      <c r="Y37" s="21"/>
      <c r="Z37" s="21"/>
      <c r="AA37" s="21"/>
      <c r="AB37" s="21"/>
      <c r="AC37" s="21"/>
      <c r="AD37" s="21"/>
    </row>
    <row r="38" spans="1:30" s="22" customFormat="1" ht="20.25" customHeight="1">
      <c r="A38" s="323" t="s">
        <v>288</v>
      </c>
      <c r="B38" s="398" t="s">
        <v>289</v>
      </c>
      <c r="C38" s="399"/>
      <c r="D38" s="332">
        <v>2.5</v>
      </c>
      <c r="E38" s="257">
        <v>1</v>
      </c>
      <c r="F38" s="358"/>
      <c r="G38" s="359"/>
      <c r="H38" s="360"/>
      <c r="I38" s="51">
        <f>IF(F38="配置あり",1,0)</f>
        <v>0</v>
      </c>
      <c r="J38" s="52">
        <v>1</v>
      </c>
      <c r="K38" s="52">
        <f t="shared" ref="K38" si="4">IF(I38="","",I38*J38)</f>
        <v>0</v>
      </c>
      <c r="L38" s="361" t="str">
        <f>IF(F38="","",D38*K38/$E$42)</f>
        <v/>
      </c>
      <c r="M38" s="362"/>
      <c r="N38" s="283">
        <f>ROUND(SUM(L38:L41),2)</f>
        <v>0</v>
      </c>
      <c r="O38" s="23"/>
      <c r="P38" s="39"/>
      <c r="Q38" s="27" t="s">
        <v>140</v>
      </c>
      <c r="R38" s="27" t="s">
        <v>138</v>
      </c>
      <c r="S38" s="27"/>
      <c r="T38" s="27"/>
      <c r="U38" s="27"/>
      <c r="V38" s="30"/>
      <c r="W38" s="30"/>
      <c r="X38" s="30"/>
      <c r="Y38" s="21"/>
      <c r="Z38" s="21"/>
      <c r="AA38" s="21"/>
      <c r="AB38" s="21"/>
      <c r="AC38" s="21"/>
      <c r="AD38" s="21"/>
    </row>
    <row r="39" spans="1:30" s="22" customFormat="1" ht="20.25" customHeight="1">
      <c r="A39" s="324"/>
      <c r="B39" s="356" t="s">
        <v>290</v>
      </c>
      <c r="C39" s="357"/>
      <c r="D39" s="333"/>
      <c r="E39" s="59">
        <v>1</v>
      </c>
      <c r="F39" s="386"/>
      <c r="G39" s="387"/>
      <c r="H39" s="388"/>
      <c r="I39" s="51">
        <f>IF(F39="登録あり",1,0)</f>
        <v>0</v>
      </c>
      <c r="J39" s="52">
        <v>1</v>
      </c>
      <c r="K39" s="52">
        <f>IF(I39="","",I39*J39)</f>
        <v>0</v>
      </c>
      <c r="L39" s="348" t="str">
        <f>IF(F39="","",D38*K39/$E$42)</f>
        <v/>
      </c>
      <c r="M39" s="348"/>
      <c r="N39" s="284"/>
      <c r="O39" s="23"/>
      <c r="P39" s="39"/>
      <c r="Q39" s="27" t="s">
        <v>291</v>
      </c>
      <c r="R39" s="27" t="s">
        <v>138</v>
      </c>
      <c r="S39" s="27"/>
      <c r="T39" s="27"/>
      <c r="U39" s="27"/>
      <c r="V39" s="30"/>
      <c r="W39" s="30"/>
      <c r="X39" s="30"/>
      <c r="Y39" s="21"/>
      <c r="Z39" s="21"/>
      <c r="AA39" s="21"/>
      <c r="AB39" s="21"/>
      <c r="AC39" s="21"/>
      <c r="AD39" s="21"/>
    </row>
    <row r="40" spans="1:30" s="22" customFormat="1" ht="21.95" customHeight="1">
      <c r="A40" s="324"/>
      <c r="B40" s="356" t="s">
        <v>292</v>
      </c>
      <c r="C40" s="357"/>
      <c r="D40" s="333"/>
      <c r="E40" s="59">
        <v>2</v>
      </c>
      <c r="F40" s="389"/>
      <c r="G40" s="390"/>
      <c r="H40" s="391"/>
      <c r="I40" s="51">
        <f>IF(F40="顕彰あり",1,0)</f>
        <v>0</v>
      </c>
      <c r="J40" s="52">
        <v>2</v>
      </c>
      <c r="K40" s="52">
        <f>IF(I40="","",I40*J40)</f>
        <v>0</v>
      </c>
      <c r="L40" s="348" t="str">
        <f>IF(F40="","",D38*K40/$E$42)</f>
        <v/>
      </c>
      <c r="M40" s="348"/>
      <c r="N40" s="284"/>
      <c r="O40" s="23"/>
      <c r="P40" s="39"/>
      <c r="Q40" s="27" t="s">
        <v>250</v>
      </c>
      <c r="R40" s="27" t="s">
        <v>138</v>
      </c>
      <c r="S40" s="27"/>
      <c r="T40" s="27"/>
      <c r="U40" s="27"/>
      <c r="V40" s="30"/>
      <c r="W40" s="30"/>
      <c r="X40" s="30"/>
      <c r="Y40" s="21"/>
      <c r="Z40" s="21"/>
      <c r="AA40" s="21"/>
      <c r="AB40" s="21"/>
      <c r="AC40" s="21"/>
      <c r="AD40" s="21"/>
    </row>
    <row r="41" spans="1:30" s="22" customFormat="1" ht="20.25" customHeight="1" thickBot="1">
      <c r="A41" s="324"/>
      <c r="B41" s="356" t="s">
        <v>293</v>
      </c>
      <c r="C41" s="357"/>
      <c r="D41" s="334"/>
      <c r="E41" s="257">
        <v>1</v>
      </c>
      <c r="F41" s="353"/>
      <c r="G41" s="354"/>
      <c r="H41" s="355"/>
      <c r="I41" s="51">
        <f>IF(F41="配置あり",1,0)</f>
        <v>0</v>
      </c>
      <c r="J41" s="52">
        <v>1</v>
      </c>
      <c r="K41" s="52">
        <f>IF(I41="","",I41*J41)</f>
        <v>0</v>
      </c>
      <c r="L41" s="348" t="str">
        <f>IF(F41="","",D38*K41/$E$42)</f>
        <v/>
      </c>
      <c r="M41" s="348"/>
      <c r="N41" s="285"/>
      <c r="O41" s="21"/>
      <c r="P41" s="39"/>
      <c r="Q41" s="27" t="s">
        <v>140</v>
      </c>
      <c r="R41" s="27" t="s">
        <v>138</v>
      </c>
      <c r="S41" s="27"/>
      <c r="T41" s="27"/>
      <c r="U41" s="27"/>
      <c r="V41" s="21"/>
      <c r="W41" s="21"/>
      <c r="X41" s="21"/>
      <c r="Y41" s="21"/>
      <c r="Z41" s="21"/>
      <c r="AA41" s="21"/>
      <c r="AB41" s="21"/>
      <c r="AC41" s="21"/>
      <c r="AD41" s="21"/>
    </row>
    <row r="42" spans="1:30" s="22" customFormat="1" ht="10.5" customHeight="1">
      <c r="A42" s="325"/>
      <c r="B42" s="54"/>
      <c r="C42" s="54"/>
      <c r="D42" s="258"/>
      <c r="E42" s="47">
        <f>SUM(E38:E41)</f>
        <v>5</v>
      </c>
      <c r="F42" s="70"/>
      <c r="G42" s="62"/>
      <c r="H42" s="62"/>
      <c r="I42" s="63"/>
      <c r="J42" s="63"/>
      <c r="K42" s="63"/>
      <c r="L42" s="64"/>
      <c r="M42" s="64"/>
      <c r="N42" s="254"/>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257"/>
      <c r="F43" s="66"/>
      <c r="G43" s="66"/>
      <c r="H43" s="66"/>
      <c r="I43" s="63"/>
      <c r="J43" s="63"/>
      <c r="K43" s="63"/>
      <c r="L43" s="67"/>
      <c r="M43" s="64" t="s">
        <v>20</v>
      </c>
      <c r="N43" s="261">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1" t="s">
        <v>21</v>
      </c>
      <c r="B45" s="71"/>
      <c r="C45" s="72"/>
      <c r="D45" s="73" t="s">
        <v>12</v>
      </c>
      <c r="E45" s="395"/>
      <c r="F45" s="396"/>
      <c r="G45" s="396"/>
      <c r="H45" s="397"/>
      <c r="I45" s="74" t="s">
        <v>142</v>
      </c>
      <c r="J45" s="75"/>
      <c r="K45" s="75"/>
      <c r="L45" s="75"/>
      <c r="M45" s="75"/>
      <c r="N45" s="75"/>
      <c r="O45" s="32"/>
      <c r="Q45" s="25"/>
    </row>
    <row r="46" spans="1:30" s="22" customFormat="1" ht="12">
      <c r="A46" s="71" t="s">
        <v>13</v>
      </c>
      <c r="B46" s="72"/>
      <c r="C46" s="45"/>
      <c r="D46" s="72"/>
      <c r="E46" s="72"/>
      <c r="F46" s="72"/>
      <c r="G46" s="72"/>
      <c r="H46" s="72"/>
      <c r="I46" s="72"/>
      <c r="J46" s="72"/>
      <c r="K46" s="72"/>
      <c r="L46" s="76"/>
      <c r="M46" s="76"/>
      <c r="N46" s="76"/>
      <c r="Q46" s="25"/>
    </row>
    <row r="47" spans="1:30" s="22" customFormat="1" ht="11.25" customHeight="1">
      <c r="A47" s="381" t="s">
        <v>14</v>
      </c>
      <c r="B47" s="77" t="s">
        <v>147</v>
      </c>
      <c r="C47" s="382" t="s">
        <v>15</v>
      </c>
      <c r="D47" s="383" t="s">
        <v>16</v>
      </c>
      <c r="E47" s="383"/>
      <c r="F47" s="78"/>
      <c r="G47" s="128" t="str">
        <f>IF(E45="","",N43)</f>
        <v/>
      </c>
      <c r="H47" s="79"/>
      <c r="I47" s="58"/>
      <c r="J47" s="384" t="s">
        <v>15</v>
      </c>
      <c r="K47" s="385" t="str">
        <f>IF(D48="","",ROUNDDOWN((100+G47)/(D48/1000000),5))</f>
        <v/>
      </c>
      <c r="L47" s="385"/>
      <c r="M47" s="385"/>
      <c r="N47" s="385"/>
      <c r="O47" s="392"/>
      <c r="Q47" s="25"/>
    </row>
    <row r="48" spans="1:30" s="22" customFormat="1" ht="11.25" customHeight="1">
      <c r="A48" s="381"/>
      <c r="B48" s="82" t="s">
        <v>148</v>
      </c>
      <c r="C48" s="382"/>
      <c r="D48" s="393" t="str">
        <f>IF(E45="","",E45)</f>
        <v/>
      </c>
      <c r="E48" s="393"/>
      <c r="F48" s="393"/>
      <c r="G48" s="393"/>
      <c r="H48" s="394" t="s">
        <v>134</v>
      </c>
      <c r="I48" s="394"/>
      <c r="J48" s="384"/>
      <c r="K48" s="385"/>
      <c r="L48" s="385"/>
      <c r="M48" s="385"/>
      <c r="N48" s="385"/>
      <c r="O48" s="392"/>
      <c r="Q48" s="25"/>
      <c r="R48"/>
      <c r="S48"/>
      <c r="T48"/>
      <c r="U48"/>
      <c r="V48"/>
      <c r="W48"/>
      <c r="X48"/>
      <c r="Y48"/>
      <c r="Z48"/>
      <c r="AA48"/>
      <c r="AB48"/>
      <c r="AC48"/>
      <c r="AD48"/>
    </row>
    <row r="49" spans="1:30" s="33" customFormat="1" ht="11.25" customHeight="1">
      <c r="A49" s="380" t="s">
        <v>22</v>
      </c>
      <c r="B49" s="380"/>
      <c r="C49" s="380"/>
      <c r="D49" s="380"/>
      <c r="E49" s="380"/>
      <c r="F49" s="380"/>
      <c r="G49" s="380"/>
      <c r="H49" s="380"/>
      <c r="I49" s="380"/>
      <c r="J49" s="380"/>
      <c r="K49" s="380"/>
      <c r="L49" s="380"/>
      <c r="M49" s="380"/>
      <c r="N49" s="380"/>
      <c r="Q49" s="25"/>
    </row>
    <row r="50" spans="1:30" s="22" customFormat="1">
      <c r="A50" s="72" t="s">
        <v>17</v>
      </c>
      <c r="R50"/>
      <c r="S50"/>
      <c r="T50"/>
      <c r="U50"/>
      <c r="V50"/>
      <c r="W50"/>
      <c r="X50"/>
      <c r="Y50"/>
      <c r="Z50"/>
      <c r="AA50"/>
      <c r="AB50"/>
      <c r="AC50"/>
      <c r="AD50"/>
    </row>
    <row r="51" spans="1:30" s="33" customFormat="1" ht="10.5" customHeight="1">
      <c r="A51" s="34" t="s">
        <v>232</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0" t="s">
        <v>365</v>
      </c>
      <c r="B53" s="35"/>
      <c r="C53" s="35"/>
      <c r="D53" s="35"/>
      <c r="E53" s="35"/>
      <c r="F53" s="35"/>
      <c r="G53" s="35"/>
      <c r="H53" s="35"/>
      <c r="I53" s="35"/>
      <c r="J53" s="35"/>
      <c r="K53" s="35"/>
      <c r="L53" s="36"/>
      <c r="M53" s="36"/>
      <c r="N53" s="36"/>
    </row>
    <row r="54" spans="1:30" s="33" customFormat="1" ht="10.5">
      <c r="A54" s="250" t="s">
        <v>366</v>
      </c>
      <c r="B54" s="35"/>
      <c r="C54" s="35"/>
      <c r="D54" s="35"/>
      <c r="E54" s="35"/>
      <c r="F54" s="35"/>
      <c r="G54" s="35"/>
      <c r="H54" s="35"/>
      <c r="I54" s="35"/>
      <c r="J54" s="35"/>
      <c r="K54" s="35"/>
      <c r="L54" s="36"/>
      <c r="M54" s="36"/>
      <c r="N54" s="36"/>
    </row>
    <row r="55" spans="1:30" s="33" customFormat="1" ht="10.5" customHeight="1">
      <c r="A55" s="34" t="s">
        <v>149</v>
      </c>
      <c r="B55" s="37"/>
      <c r="C55" s="35"/>
      <c r="D55" s="37"/>
      <c r="E55" s="37"/>
      <c r="F55" s="37"/>
      <c r="G55" s="37"/>
      <c r="H55" s="37"/>
      <c r="I55" s="37"/>
      <c r="J55" s="37"/>
      <c r="K55" s="37"/>
      <c r="L55" s="38"/>
      <c r="M55" s="38"/>
      <c r="N55" s="38"/>
    </row>
    <row r="56" spans="1:30" s="33" customFormat="1" ht="10.5">
      <c r="A56" s="34" t="s">
        <v>150</v>
      </c>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DDAoxNqSGCZJ75aA5jl7sUbPgQ78PXH6KE63QZYHnwPYxmqPPS0RDpPVgQ8uM6XgmCO9V6TyqTm4ahjJY2/v1g==" saltValue="bP+OEExEdq3IEB7R0rJnJA==" spinCount="100000" sheet="1" selectLockedCells="1"/>
  <mergeCells count="115">
    <mergeCell ref="O47:O48"/>
    <mergeCell ref="D48:G48"/>
    <mergeCell ref="H48:I48"/>
    <mergeCell ref="F41:H41"/>
    <mergeCell ref="L41:M41"/>
    <mergeCell ref="E45:H45"/>
    <mergeCell ref="A38:A42"/>
    <mergeCell ref="B38:C38"/>
    <mergeCell ref="D38:D41"/>
    <mergeCell ref="F38:H38"/>
    <mergeCell ref="L38:M38"/>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B36:C36"/>
    <mergeCell ref="F36:H36"/>
    <mergeCell ref="L36:M36"/>
    <mergeCell ref="N25:N36"/>
    <mergeCell ref="B26:B28"/>
    <mergeCell ref="F26:H26"/>
    <mergeCell ref="L26:M26"/>
    <mergeCell ref="F27:H27"/>
    <mergeCell ref="L27:M27"/>
    <mergeCell ref="F28:H28"/>
    <mergeCell ref="L28:M28"/>
    <mergeCell ref="B29:C29"/>
    <mergeCell ref="F29:H29"/>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xWindow="438" yWindow="380" count="28">
    <dataValidation type="list" errorStyle="warning" allowBlank="1" showInputMessage="1" showErrorMessage="1" sqref="F40:H40">
      <formula1>$Q$40:$R$40</formula1>
    </dataValidation>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6:H36">
      <formula1>$Q$36:$R$36</formula1>
    </dataValidation>
    <dataValidation type="list" errorStyle="warning" allowBlank="1" showInputMessage="1" showErrorMessage="1" sqref="F35:H35">
      <formula1>$Q$35:$T$35</formula1>
    </dataValidation>
    <dataValidation type="list" errorStyle="warning" allowBlank="1" showInputMessage="1" showErrorMessage="1" sqref="F34:H34">
      <formula1>$Q$34:$R$34</formula1>
    </dataValidation>
    <dataValidation type="list" allowBlank="1" showInputMessage="1" showErrorMessage="1" sqref="F33:H33">
      <formula1>$Q$33:$S$33</formula1>
    </dataValidation>
    <dataValidation type="list" allowBlank="1" showInputMessage="1" showErrorMessage="1" sqref="G31:H31">
      <formula1>$Q$31:$R$31</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list" allowBlank="1" showInputMessage="1" showErrorMessage="1" sqref="G32:H32">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1:H41">
      <formula1>$Q$41:$R$41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view="pageBreakPreview" topLeftCell="A20" zoomScaleNormal="85" zoomScaleSheetLayoutView="100" workbookViewId="0">
      <selection activeCell="F23" sqref="F23:H23"/>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6" t="s">
        <v>374</v>
      </c>
      <c r="B1" s="87"/>
      <c r="C1" s="87"/>
      <c r="D1" s="87"/>
      <c r="E1" s="87"/>
      <c r="F1" s="87"/>
      <c r="G1" s="88"/>
      <c r="H1" s="87"/>
      <c r="I1" s="87"/>
      <c r="J1" s="87"/>
      <c r="K1" s="87"/>
      <c r="L1" s="87"/>
      <c r="M1" s="87"/>
      <c r="N1" s="87"/>
      <c r="O1" s="87"/>
      <c r="P1" s="87"/>
      <c r="Q1" s="89"/>
      <c r="R1" s="87"/>
      <c r="S1" s="87"/>
      <c r="T1" s="90"/>
      <c r="U1" s="91"/>
      <c r="V1" s="91"/>
      <c r="W1" s="91"/>
      <c r="X1" s="91"/>
      <c r="Y1" s="91"/>
      <c r="Z1" s="90"/>
      <c r="AA1" s="90"/>
    </row>
    <row r="2" spans="1:27" ht="14.25" thickBot="1">
      <c r="A2" s="87"/>
      <c r="B2" s="87"/>
      <c r="C2" s="87"/>
      <c r="D2" s="87"/>
      <c r="E2" s="87"/>
      <c r="F2" s="87"/>
      <c r="G2" s="88"/>
      <c r="H2" s="87"/>
      <c r="I2" s="87"/>
      <c r="J2" s="87"/>
      <c r="K2" s="87"/>
      <c r="L2" s="87"/>
      <c r="M2" s="87"/>
      <c r="N2" s="87"/>
      <c r="O2" s="87"/>
      <c r="P2" s="87"/>
      <c r="Q2" s="89"/>
      <c r="R2" s="87"/>
      <c r="S2" s="87"/>
      <c r="T2" s="90"/>
      <c r="U2" s="91"/>
      <c r="V2" s="91"/>
      <c r="W2" s="91"/>
      <c r="X2" s="91"/>
      <c r="Y2" s="91"/>
      <c r="Z2" s="90"/>
      <c r="AA2" s="90"/>
    </row>
    <row r="3" spans="1:27" ht="12.75" customHeight="1" thickBot="1">
      <c r="A3" s="90"/>
      <c r="B3" s="90"/>
      <c r="C3" s="87"/>
      <c r="D3" s="87"/>
      <c r="E3" s="87"/>
      <c r="F3" s="90"/>
      <c r="G3" s="92"/>
      <c r="H3" s="400" t="s">
        <v>0</v>
      </c>
      <c r="I3" s="401"/>
      <c r="J3" s="401"/>
      <c r="K3" s="402">
        <v>21071202</v>
      </c>
      <c r="L3" s="403"/>
      <c r="M3" s="403"/>
      <c r="N3" s="403"/>
      <c r="O3" s="403"/>
      <c r="P3" s="404"/>
      <c r="Q3" s="93"/>
      <c r="R3" s="87"/>
      <c r="S3" s="87"/>
      <c r="T3" s="90"/>
      <c r="U3" s="91" t="s">
        <v>169</v>
      </c>
      <c r="V3" s="91" t="s">
        <v>263</v>
      </c>
      <c r="W3" s="91"/>
      <c r="X3" s="91" t="s">
        <v>264</v>
      </c>
      <c r="Y3" s="91" t="s">
        <v>170</v>
      </c>
      <c r="Z3" s="90" t="s">
        <v>171</v>
      </c>
      <c r="AA3" s="90" t="s">
        <v>172</v>
      </c>
    </row>
    <row r="4" spans="1:27" ht="10.5" customHeight="1">
      <c r="A4" s="90"/>
      <c r="B4" s="90"/>
      <c r="C4" s="87"/>
      <c r="D4" s="87"/>
      <c r="E4" s="87"/>
      <c r="F4" s="90"/>
      <c r="G4" s="92"/>
      <c r="H4" s="88"/>
      <c r="I4" s="88"/>
      <c r="J4" s="94"/>
      <c r="K4" s="94"/>
      <c r="L4" s="94"/>
      <c r="M4" s="94"/>
      <c r="N4" s="94"/>
      <c r="O4" s="94"/>
      <c r="P4" s="94"/>
      <c r="Q4" s="89"/>
      <c r="R4" s="87"/>
      <c r="S4" s="87"/>
      <c r="T4" s="90"/>
      <c r="U4" s="91"/>
      <c r="V4" s="91"/>
      <c r="W4" s="91"/>
      <c r="X4" s="91"/>
      <c r="Y4" s="91"/>
      <c r="Z4" s="90"/>
      <c r="AA4" s="90"/>
    </row>
    <row r="5" spans="1:27" ht="23.25" customHeight="1">
      <c r="A5" s="405" t="s">
        <v>151</v>
      </c>
      <c r="B5" s="405"/>
      <c r="C5" s="405"/>
      <c r="D5" s="405"/>
      <c r="E5" s="405"/>
      <c r="F5" s="405"/>
      <c r="G5" s="405"/>
      <c r="H5" s="405"/>
      <c r="I5" s="405"/>
      <c r="J5" s="405"/>
      <c r="K5" s="405"/>
      <c r="L5" s="405"/>
      <c r="M5" s="405"/>
      <c r="N5" s="405"/>
      <c r="O5" s="405"/>
      <c r="P5" s="405"/>
      <c r="Q5" s="405"/>
      <c r="R5" s="87"/>
      <c r="S5" s="87"/>
      <c r="T5" s="90"/>
      <c r="U5" s="91" t="s">
        <v>222</v>
      </c>
      <c r="V5" s="91" t="s">
        <v>173</v>
      </c>
      <c r="W5" s="91" t="s">
        <v>174</v>
      </c>
      <c r="X5" s="91" t="s">
        <v>175</v>
      </c>
      <c r="Y5" s="91" t="s">
        <v>265</v>
      </c>
      <c r="Z5" s="91" t="s">
        <v>176</v>
      </c>
      <c r="AA5" s="91" t="s">
        <v>177</v>
      </c>
    </row>
    <row r="6" spans="1:27" ht="18" customHeight="1" thickBot="1">
      <c r="A6" s="406" t="s">
        <v>334</v>
      </c>
      <c r="B6" s="407"/>
      <c r="C6" s="408"/>
      <c r="D6" s="225"/>
      <c r="E6" s="225" t="s">
        <v>237</v>
      </c>
      <c r="F6" s="225" t="s">
        <v>219</v>
      </c>
      <c r="G6" s="412" t="s">
        <v>220</v>
      </c>
      <c r="H6" s="413"/>
      <c r="I6" s="413"/>
      <c r="J6" s="413"/>
      <c r="K6" s="413"/>
      <c r="L6" s="413"/>
      <c r="M6" s="413"/>
      <c r="N6" s="413"/>
      <c r="O6" s="413"/>
      <c r="P6" s="413"/>
      <c r="Q6" s="414"/>
      <c r="R6" s="87"/>
      <c r="S6" s="87"/>
      <c r="T6" s="90"/>
      <c r="U6" s="91" t="s">
        <v>223</v>
      </c>
      <c r="V6" s="91"/>
      <c r="W6" s="91"/>
      <c r="X6" s="91"/>
      <c r="Y6" s="91"/>
      <c r="Z6" s="91"/>
      <c r="AA6" s="91"/>
    </row>
    <row r="7" spans="1:27" ht="36" customHeight="1" thickBot="1">
      <c r="A7" s="409"/>
      <c r="B7" s="410"/>
      <c r="C7" s="411"/>
      <c r="D7" s="226" t="s">
        <v>226</v>
      </c>
      <c r="E7" s="227" t="s">
        <v>221</v>
      </c>
      <c r="F7" s="228" t="s">
        <v>218</v>
      </c>
      <c r="G7" s="415"/>
      <c r="H7" s="416"/>
      <c r="I7" s="416"/>
      <c r="J7" s="416"/>
      <c r="K7" s="416"/>
      <c r="L7" s="416"/>
      <c r="M7" s="416"/>
      <c r="N7" s="416"/>
      <c r="O7" s="416"/>
      <c r="P7" s="416"/>
      <c r="Q7" s="417"/>
      <c r="R7" s="87"/>
      <c r="S7" s="88"/>
      <c r="T7" s="90"/>
      <c r="U7" s="91" t="s">
        <v>224</v>
      </c>
      <c r="V7" s="91" t="s">
        <v>99</v>
      </c>
      <c r="W7" s="91" t="s">
        <v>100</v>
      </c>
      <c r="X7" s="91" t="s">
        <v>386</v>
      </c>
      <c r="Y7" s="91" t="s">
        <v>138</v>
      </c>
      <c r="Z7" s="90" t="s">
        <v>178</v>
      </c>
      <c r="AA7" s="90" t="s">
        <v>266</v>
      </c>
    </row>
    <row r="8" spans="1:27" ht="36" customHeight="1" thickBot="1">
      <c r="A8" s="409"/>
      <c r="B8" s="410"/>
      <c r="C8" s="411"/>
      <c r="D8" s="226" t="s">
        <v>227</v>
      </c>
      <c r="E8" s="227" t="s">
        <v>221</v>
      </c>
      <c r="F8" s="228" t="s">
        <v>218</v>
      </c>
      <c r="G8" s="418"/>
      <c r="H8" s="419"/>
      <c r="I8" s="419"/>
      <c r="J8" s="419"/>
      <c r="K8" s="419"/>
      <c r="L8" s="419"/>
      <c r="M8" s="419"/>
      <c r="N8" s="419"/>
      <c r="O8" s="419"/>
      <c r="P8" s="419"/>
      <c r="Q8" s="420"/>
      <c r="R8" s="87"/>
      <c r="S8" s="88"/>
      <c r="T8" s="90"/>
      <c r="U8" s="91" t="s">
        <v>225</v>
      </c>
      <c r="V8" s="91" t="s">
        <v>267</v>
      </c>
      <c r="W8" s="91" t="s">
        <v>101</v>
      </c>
      <c r="X8" s="91" t="s">
        <v>268</v>
      </c>
      <c r="Y8" s="91" t="s">
        <v>179</v>
      </c>
      <c r="Z8" s="90" t="s">
        <v>138</v>
      </c>
      <c r="AA8" s="90" t="s">
        <v>138</v>
      </c>
    </row>
    <row r="9" spans="1:27" ht="37.5" customHeight="1" thickBot="1">
      <c r="A9" s="456" t="s">
        <v>335</v>
      </c>
      <c r="B9" s="422" t="s">
        <v>23</v>
      </c>
      <c r="C9" s="459"/>
      <c r="D9" s="460" t="s">
        <v>24</v>
      </c>
      <c r="E9" s="461"/>
      <c r="F9" s="462" t="s">
        <v>96</v>
      </c>
      <c r="G9" s="463"/>
      <c r="H9" s="464"/>
      <c r="I9" s="229"/>
      <c r="J9" s="230"/>
      <c r="K9" s="231"/>
      <c r="L9" s="231"/>
      <c r="M9" s="231"/>
      <c r="N9" s="231"/>
      <c r="O9" s="160"/>
      <c r="P9" s="160"/>
      <c r="Q9" s="232"/>
      <c r="R9" s="87"/>
      <c r="S9" s="88"/>
      <c r="T9" s="90"/>
      <c r="U9" s="91" t="s">
        <v>341</v>
      </c>
      <c r="V9" s="91"/>
      <c r="W9" s="91"/>
      <c r="X9" s="91"/>
      <c r="Y9" s="91" t="s">
        <v>181</v>
      </c>
      <c r="Z9" s="90"/>
      <c r="AA9" s="90"/>
    </row>
    <row r="10" spans="1:27" ht="39" customHeight="1" thickBot="1">
      <c r="A10" s="457"/>
      <c r="B10" s="421" t="s">
        <v>25</v>
      </c>
      <c r="C10" s="421"/>
      <c r="D10" s="437" t="s">
        <v>228</v>
      </c>
      <c r="E10" s="438"/>
      <c r="F10" s="438"/>
      <c r="G10" s="439"/>
      <c r="H10" s="440"/>
      <c r="I10" s="440"/>
      <c r="J10" s="441"/>
      <c r="K10" s="233" t="s">
        <v>180</v>
      </c>
      <c r="L10" s="471"/>
      <c r="M10" s="472"/>
      <c r="N10" s="472"/>
      <c r="O10" s="472"/>
      <c r="P10" s="472"/>
      <c r="Q10" s="473"/>
      <c r="R10" s="87"/>
      <c r="S10" s="88"/>
      <c r="T10" s="90"/>
      <c r="U10" s="91"/>
      <c r="V10" s="91"/>
      <c r="W10" s="91"/>
      <c r="X10" s="91"/>
      <c r="Y10" s="91" t="s">
        <v>182</v>
      </c>
      <c r="Z10" s="90"/>
      <c r="AA10" s="90"/>
    </row>
    <row r="11" spans="1:27" ht="22.5" customHeight="1" thickBot="1">
      <c r="A11" s="457"/>
      <c r="B11" s="474" t="s">
        <v>62</v>
      </c>
      <c r="C11" s="475"/>
      <c r="D11" s="475"/>
      <c r="E11" s="475"/>
      <c r="F11" s="475"/>
      <c r="G11" s="475"/>
      <c r="H11" s="475"/>
      <c r="I11" s="475"/>
      <c r="J11" s="475"/>
      <c r="K11" s="475"/>
      <c r="L11" s="475"/>
      <c r="M11" s="475"/>
      <c r="N11" s="475"/>
      <c r="O11" s="475"/>
      <c r="P11" s="475"/>
      <c r="Q11" s="476"/>
      <c r="R11" s="87"/>
      <c r="S11" s="88"/>
      <c r="T11" s="90"/>
      <c r="U11" s="91"/>
      <c r="V11" s="91"/>
      <c r="W11" s="91"/>
      <c r="X11" s="91"/>
      <c r="Y11" s="91"/>
      <c r="Z11" s="90"/>
      <c r="AA11" s="90"/>
    </row>
    <row r="12" spans="1:27" ht="22.5" customHeight="1" thickBot="1">
      <c r="A12" s="457"/>
      <c r="B12" s="421" t="s">
        <v>183</v>
      </c>
      <c r="C12" s="422"/>
      <c r="D12" s="434"/>
      <c r="E12" s="435"/>
      <c r="F12" s="435"/>
      <c r="G12" s="435"/>
      <c r="H12" s="435"/>
      <c r="I12" s="436"/>
      <c r="J12" s="234"/>
      <c r="K12" s="235"/>
      <c r="L12" s="235"/>
      <c r="M12" s="235"/>
      <c r="N12" s="235"/>
      <c r="O12" s="235"/>
      <c r="P12" s="235"/>
      <c r="Q12" s="236"/>
      <c r="R12" s="87"/>
      <c r="S12" s="88"/>
      <c r="T12" s="90"/>
      <c r="U12" s="91"/>
      <c r="V12" s="91"/>
      <c r="W12" s="91"/>
      <c r="X12" s="91"/>
      <c r="Y12" s="91"/>
      <c r="Z12" s="90"/>
      <c r="AA12" s="90"/>
    </row>
    <row r="13" spans="1:27" ht="22.5" customHeight="1" thickBot="1">
      <c r="A13" s="457"/>
      <c r="B13" s="421" t="s">
        <v>136</v>
      </c>
      <c r="C13" s="422"/>
      <c r="D13" s="434"/>
      <c r="E13" s="435"/>
      <c r="F13" s="435"/>
      <c r="G13" s="435"/>
      <c r="H13" s="435"/>
      <c r="I13" s="435"/>
      <c r="J13" s="435"/>
      <c r="K13" s="435"/>
      <c r="L13" s="435"/>
      <c r="M13" s="435"/>
      <c r="N13" s="435"/>
      <c r="O13" s="435"/>
      <c r="P13" s="435"/>
      <c r="Q13" s="436"/>
      <c r="R13" s="87"/>
      <c r="S13" s="88"/>
      <c r="T13" s="90"/>
      <c r="U13" s="91"/>
      <c r="V13" s="91"/>
      <c r="W13" s="91"/>
      <c r="X13" s="91"/>
      <c r="Y13" s="91"/>
      <c r="Z13" s="90"/>
      <c r="AA13" s="90"/>
    </row>
    <row r="14" spans="1:27" ht="32.25" customHeight="1" thickBot="1">
      <c r="A14" s="457"/>
      <c r="B14" s="442" t="s">
        <v>229</v>
      </c>
      <c r="C14" s="443"/>
      <c r="D14" s="444">
        <v>0</v>
      </c>
      <c r="E14" s="445"/>
      <c r="F14" s="445"/>
      <c r="G14" s="446"/>
      <c r="H14" s="447"/>
      <c r="I14" s="448"/>
      <c r="J14" s="448"/>
      <c r="K14" s="448"/>
      <c r="L14" s="448"/>
      <c r="M14" s="448"/>
      <c r="N14" s="448"/>
      <c r="O14" s="448"/>
      <c r="P14" s="448"/>
      <c r="Q14" s="449"/>
      <c r="R14" s="87"/>
      <c r="S14" s="88"/>
      <c r="T14" s="90"/>
      <c r="U14" s="91"/>
      <c r="V14" s="91"/>
      <c r="W14" s="91"/>
      <c r="X14" s="91"/>
      <c r="Y14" s="91"/>
      <c r="Z14" s="90"/>
      <c r="AA14" s="90"/>
    </row>
    <row r="15" spans="1:27" ht="22.5" customHeight="1" thickBot="1">
      <c r="A15" s="457"/>
      <c r="B15" s="421" t="s">
        <v>153</v>
      </c>
      <c r="C15" s="422"/>
      <c r="D15" s="431"/>
      <c r="E15" s="432"/>
      <c r="F15" s="432"/>
      <c r="G15" s="432"/>
      <c r="H15" s="432"/>
      <c r="I15" s="432"/>
      <c r="J15" s="432"/>
      <c r="K15" s="432"/>
      <c r="L15" s="432"/>
      <c r="M15" s="432"/>
      <c r="N15" s="432"/>
      <c r="O15" s="432"/>
      <c r="P15" s="432"/>
      <c r="Q15" s="433"/>
      <c r="R15" s="87"/>
      <c r="S15" s="88"/>
      <c r="T15" s="90"/>
      <c r="U15" s="91"/>
      <c r="V15" s="91"/>
      <c r="W15" s="91"/>
      <c r="X15" s="91"/>
      <c r="Y15" s="91"/>
      <c r="Z15" s="90"/>
      <c r="AA15" s="90"/>
    </row>
    <row r="16" spans="1:27" ht="60" customHeight="1" thickBot="1">
      <c r="A16" s="457"/>
      <c r="B16" s="421" t="s">
        <v>27</v>
      </c>
      <c r="C16" s="422"/>
      <c r="D16" s="465"/>
      <c r="E16" s="466"/>
      <c r="F16" s="466"/>
      <c r="G16" s="466"/>
      <c r="H16" s="466"/>
      <c r="I16" s="466"/>
      <c r="J16" s="466"/>
      <c r="K16" s="466"/>
      <c r="L16" s="466"/>
      <c r="M16" s="466"/>
      <c r="N16" s="466"/>
      <c r="O16" s="466"/>
      <c r="P16" s="466"/>
      <c r="Q16" s="467"/>
      <c r="R16" s="87"/>
      <c r="S16" s="88"/>
      <c r="T16" s="90"/>
      <c r="U16" s="91"/>
      <c r="V16" s="91"/>
      <c r="W16" s="91"/>
      <c r="X16" s="91"/>
      <c r="Y16" s="91"/>
      <c r="Z16" s="90"/>
      <c r="AA16" s="90"/>
    </row>
    <row r="17" spans="1:25" ht="23.25" customHeight="1" thickBot="1">
      <c r="A17" s="457"/>
      <c r="B17" s="421" t="s">
        <v>137</v>
      </c>
      <c r="C17" s="422"/>
      <c r="D17" s="468"/>
      <c r="E17" s="469"/>
      <c r="F17" s="469"/>
      <c r="G17" s="469"/>
      <c r="H17" s="237" t="s">
        <v>83</v>
      </c>
      <c r="I17" s="469"/>
      <c r="J17" s="469"/>
      <c r="K17" s="469"/>
      <c r="L17" s="469"/>
      <c r="M17" s="469"/>
      <c r="N17" s="469"/>
      <c r="O17" s="469"/>
      <c r="P17" s="469"/>
      <c r="Q17" s="470"/>
      <c r="R17" s="87"/>
      <c r="S17" s="88"/>
      <c r="T17" s="90"/>
      <c r="U17" s="91"/>
      <c r="V17" s="91"/>
      <c r="W17" s="91"/>
      <c r="X17" s="91"/>
      <c r="Y17" s="91"/>
    </row>
    <row r="18" spans="1:25" ht="23.25" customHeight="1" thickBot="1">
      <c r="A18" s="458"/>
      <c r="B18" s="421" t="s">
        <v>174</v>
      </c>
      <c r="C18" s="422"/>
      <c r="D18" s="423" t="s">
        <v>102</v>
      </c>
      <c r="E18" s="424"/>
      <c r="F18" s="425" t="s">
        <v>28</v>
      </c>
      <c r="G18" s="426"/>
      <c r="H18" s="426"/>
      <c r="I18" s="426"/>
      <c r="J18" s="426"/>
      <c r="K18" s="426"/>
      <c r="L18" s="426"/>
      <c r="M18" s="426"/>
      <c r="N18" s="427"/>
      <c r="O18" s="428"/>
      <c r="P18" s="429"/>
      <c r="Q18" s="430"/>
      <c r="R18" s="87"/>
      <c r="S18" s="88"/>
      <c r="T18" s="90"/>
      <c r="U18" s="91"/>
      <c r="V18" s="91"/>
      <c r="W18" s="91"/>
      <c r="X18" s="91"/>
      <c r="Y18" s="91"/>
    </row>
    <row r="19" spans="1:25" ht="27" customHeight="1" thickBot="1">
      <c r="A19" s="491" t="s">
        <v>371</v>
      </c>
      <c r="B19" s="492"/>
      <c r="C19" s="493"/>
      <c r="D19" s="507" t="s">
        <v>378</v>
      </c>
      <c r="E19" s="508"/>
      <c r="F19" s="450" t="s">
        <v>184</v>
      </c>
      <c r="G19" s="451"/>
      <c r="H19" s="452"/>
      <c r="I19" s="453" t="s">
        <v>380</v>
      </c>
      <c r="J19" s="454"/>
      <c r="K19" s="455"/>
      <c r="L19" s="477"/>
      <c r="M19" s="478"/>
      <c r="N19" s="478"/>
      <c r="O19" s="478"/>
      <c r="P19" s="478"/>
      <c r="Q19" s="479"/>
      <c r="R19" s="87"/>
      <c r="S19" s="88"/>
      <c r="T19" s="90"/>
      <c r="U19" s="91"/>
      <c r="V19" s="91"/>
      <c r="W19" s="91"/>
      <c r="X19" s="91"/>
      <c r="Y19" s="91"/>
    </row>
    <row r="20" spans="1:25" ht="39" customHeight="1" thickBot="1">
      <c r="A20" s="504"/>
      <c r="B20" s="505"/>
      <c r="C20" s="506"/>
      <c r="D20" s="480" t="s">
        <v>379</v>
      </c>
      <c r="E20" s="481"/>
      <c r="F20" s="488"/>
      <c r="G20" s="489"/>
      <c r="H20" s="489"/>
      <c r="I20" s="489"/>
      <c r="J20" s="489"/>
      <c r="K20" s="489"/>
      <c r="L20" s="489"/>
      <c r="M20" s="489"/>
      <c r="N20" s="489"/>
      <c r="O20" s="489"/>
      <c r="P20" s="489"/>
      <c r="Q20" s="490"/>
      <c r="R20" s="87"/>
      <c r="S20" s="88"/>
      <c r="T20" s="90"/>
      <c r="U20" s="91"/>
      <c r="V20" s="91"/>
      <c r="W20" s="91"/>
      <c r="X20" s="91"/>
      <c r="Y20" s="91"/>
    </row>
    <row r="21" spans="1:25" ht="39" customHeight="1" thickBot="1">
      <c r="A21" s="491" t="s">
        <v>336</v>
      </c>
      <c r="B21" s="492"/>
      <c r="C21" s="493"/>
      <c r="D21" s="494" t="s">
        <v>152</v>
      </c>
      <c r="E21" s="495"/>
      <c r="F21" s="496"/>
      <c r="G21" s="496"/>
      <c r="H21" s="496"/>
      <c r="I21" s="495"/>
      <c r="J21" s="495"/>
      <c r="K21" s="495"/>
      <c r="L21" s="497"/>
      <c r="M21" s="423" t="s">
        <v>103</v>
      </c>
      <c r="N21" s="487"/>
      <c r="O21" s="487"/>
      <c r="P21" s="487"/>
      <c r="Q21" s="424"/>
      <c r="R21" s="87"/>
      <c r="S21" s="88"/>
      <c r="T21" s="90"/>
      <c r="U21" s="91"/>
      <c r="V21" s="91"/>
      <c r="W21" s="91"/>
      <c r="X21" s="91"/>
      <c r="Y21" s="91"/>
    </row>
    <row r="22" spans="1:25" ht="39" customHeight="1" thickBot="1">
      <c r="A22" s="482" t="s">
        <v>337</v>
      </c>
      <c r="B22" s="483"/>
      <c r="C22" s="484"/>
      <c r="D22" s="485" t="s">
        <v>31</v>
      </c>
      <c r="E22" s="486"/>
      <c r="F22" s="423" t="s">
        <v>96</v>
      </c>
      <c r="G22" s="487"/>
      <c r="H22" s="424"/>
      <c r="I22" s="498" t="s">
        <v>32</v>
      </c>
      <c r="J22" s="499"/>
      <c r="K22" s="499"/>
      <c r="L22" s="499"/>
      <c r="M22" s="500"/>
      <c r="N22" s="501"/>
      <c r="O22" s="502"/>
      <c r="P22" s="502"/>
      <c r="Q22" s="503"/>
      <c r="R22" s="87"/>
      <c r="S22" s="88"/>
      <c r="T22" s="90"/>
      <c r="U22" s="91"/>
      <c r="V22" s="91"/>
      <c r="W22" s="91"/>
      <c r="X22" s="91"/>
      <c r="Y22" s="91"/>
    </row>
    <row r="23" spans="1:25" ht="39" customHeight="1" thickBot="1">
      <c r="A23" s="482" t="s">
        <v>338</v>
      </c>
      <c r="B23" s="483"/>
      <c r="C23" s="484"/>
      <c r="D23" s="485" t="s">
        <v>89</v>
      </c>
      <c r="E23" s="486"/>
      <c r="F23" s="423" t="s">
        <v>184</v>
      </c>
      <c r="G23" s="487"/>
      <c r="H23" s="424"/>
      <c r="I23" s="162"/>
      <c r="J23" s="238"/>
      <c r="K23" s="238"/>
      <c r="L23" s="238"/>
      <c r="M23" s="238"/>
      <c r="N23" s="239"/>
      <c r="O23" s="239"/>
      <c r="P23" s="239"/>
      <c r="Q23" s="240"/>
      <c r="R23" s="87"/>
      <c r="S23" s="88"/>
      <c r="T23" s="90"/>
      <c r="U23" s="91"/>
      <c r="V23" s="91"/>
      <c r="W23" s="91"/>
      <c r="X23" s="91"/>
      <c r="Y23" s="91"/>
    </row>
    <row r="24" spans="1:25" s="99" customFormat="1" ht="6.75" customHeight="1" thickBot="1">
      <c r="A24" s="86"/>
      <c r="B24" s="86"/>
      <c r="C24" s="86"/>
      <c r="D24" s="96"/>
      <c r="E24" s="96"/>
      <c r="F24" s="97"/>
      <c r="G24" s="97"/>
      <c r="H24" s="97"/>
      <c r="I24" s="97"/>
      <c r="J24" s="97"/>
      <c r="K24" s="97"/>
      <c r="L24" s="97"/>
      <c r="M24" s="97"/>
      <c r="N24" s="97"/>
      <c r="O24" s="97"/>
      <c r="P24" s="97"/>
      <c r="Q24" s="97"/>
      <c r="R24" s="98"/>
      <c r="S24" s="98"/>
      <c r="U24" s="100"/>
      <c r="V24" s="100"/>
      <c r="W24" s="100"/>
      <c r="X24" s="100"/>
      <c r="Y24" s="100"/>
    </row>
    <row r="25" spans="1:25" s="99" customFormat="1" ht="14.25" customHeight="1" thickBot="1">
      <c r="A25" s="101" t="s">
        <v>42</v>
      </c>
      <c r="B25" s="102"/>
      <c r="C25" s="99" t="s">
        <v>43</v>
      </c>
      <c r="G25" s="103"/>
      <c r="R25" s="98"/>
      <c r="S25" s="98"/>
      <c r="U25" s="100"/>
      <c r="V25" s="100"/>
      <c r="W25" s="100"/>
      <c r="X25" s="100"/>
      <c r="Y25" s="100"/>
    </row>
    <row r="26" spans="1:25" s="99" customFormat="1" ht="14.25" customHeight="1" thickBot="1">
      <c r="A26" s="101"/>
      <c r="B26" s="104"/>
      <c r="C26" s="99" t="s">
        <v>44</v>
      </c>
      <c r="G26" s="103"/>
      <c r="R26" s="98"/>
      <c r="S26" s="98"/>
      <c r="U26" s="100"/>
      <c r="V26" s="100"/>
      <c r="W26" s="100"/>
      <c r="X26" s="100"/>
      <c r="Y26" s="100"/>
    </row>
    <row r="27" spans="1:25" s="99" customFormat="1" ht="14.25" customHeight="1">
      <c r="A27" s="105" t="s">
        <v>45</v>
      </c>
      <c r="B27" s="99" t="s">
        <v>46</v>
      </c>
      <c r="R27" s="98"/>
      <c r="S27" s="98"/>
      <c r="U27" s="100"/>
      <c r="V27" s="100"/>
      <c r="W27" s="100"/>
      <c r="X27" s="100"/>
      <c r="Y27" s="100"/>
    </row>
    <row r="28" spans="1:25" ht="14.25" customHeight="1">
      <c r="A28" s="105" t="s">
        <v>47</v>
      </c>
      <c r="B28" s="251" t="s">
        <v>367</v>
      </c>
      <c r="C28" s="99"/>
      <c r="D28" s="99"/>
      <c r="E28" s="99"/>
      <c r="F28" s="99"/>
      <c r="G28" s="99"/>
      <c r="H28" s="99"/>
      <c r="I28" s="99"/>
      <c r="J28" s="99"/>
      <c r="K28" s="99"/>
      <c r="L28" s="99"/>
      <c r="M28" s="99"/>
      <c r="N28" s="99"/>
      <c r="O28" s="99"/>
      <c r="P28" s="99"/>
      <c r="Q28" s="99"/>
      <c r="R28" s="87"/>
      <c r="S28" s="87"/>
      <c r="T28" s="90"/>
      <c r="U28" s="91"/>
      <c r="V28" s="91"/>
      <c r="W28" s="91"/>
      <c r="X28" s="91"/>
      <c r="Y28" s="91"/>
    </row>
    <row r="29" spans="1:25">
      <c r="A29" s="90"/>
      <c r="B29" s="90"/>
      <c r="C29" s="90"/>
      <c r="D29" s="90"/>
      <c r="E29" s="90"/>
      <c r="F29" s="90"/>
      <c r="G29" s="92"/>
      <c r="H29" s="90"/>
      <c r="I29" s="90"/>
      <c r="J29" s="90"/>
      <c r="K29" s="90"/>
      <c r="L29" s="90"/>
      <c r="M29" s="90"/>
      <c r="N29" s="90"/>
      <c r="O29" s="90"/>
      <c r="P29" s="90"/>
      <c r="Q29" s="90"/>
      <c r="R29" s="87"/>
      <c r="S29" s="87"/>
      <c r="T29" s="90"/>
      <c r="U29" s="91"/>
      <c r="V29" s="91"/>
      <c r="W29" s="91"/>
      <c r="X29" s="91"/>
      <c r="Y29" s="91"/>
    </row>
    <row r="30" spans="1:25">
      <c r="A30" s="90"/>
      <c r="B30" s="90"/>
      <c r="C30" s="90"/>
      <c r="D30" s="90"/>
      <c r="E30" s="90"/>
      <c r="F30" s="90"/>
      <c r="G30" s="92"/>
      <c r="H30" s="90"/>
      <c r="I30" s="90"/>
      <c r="J30" s="90"/>
      <c r="K30" s="90"/>
      <c r="L30" s="90"/>
      <c r="M30" s="90"/>
      <c r="N30" s="90"/>
      <c r="O30" s="90"/>
      <c r="P30" s="90"/>
      <c r="Q30" s="90"/>
      <c r="R30" s="87"/>
      <c r="S30" s="87"/>
      <c r="T30" s="90"/>
      <c r="U30" s="91"/>
      <c r="V30" s="91"/>
      <c r="W30" s="91"/>
      <c r="X30" s="91"/>
      <c r="Y30" s="91"/>
    </row>
  </sheetData>
  <sheetProtection sheet="1" selectLockedCells="1"/>
  <mergeCells count="52">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D13:Q13"/>
    <mergeCell ref="B10:C10"/>
    <mergeCell ref="D10:F10"/>
    <mergeCell ref="G10:J10"/>
    <mergeCell ref="B14:C14"/>
    <mergeCell ref="D14:G14"/>
    <mergeCell ref="H14:Q14"/>
    <mergeCell ref="B18:C18"/>
    <mergeCell ref="D18:E18"/>
    <mergeCell ref="F18:N18"/>
    <mergeCell ref="O18:Q18"/>
    <mergeCell ref="B15:C15"/>
    <mergeCell ref="D15:Q15"/>
    <mergeCell ref="H3:J3"/>
    <mergeCell ref="K3:P3"/>
    <mergeCell ref="A5:Q5"/>
    <mergeCell ref="A6:C8"/>
    <mergeCell ref="G6:Q6"/>
    <mergeCell ref="G7:Q7"/>
    <mergeCell ref="G8:Q8"/>
  </mergeCells>
  <phoneticPr fontId="3"/>
  <dataValidations count="10">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7:G17 L19:Q19 I17:Q17 N22:N23"/>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view="pageBreakPreview" topLeftCell="A21" zoomScaleNormal="85" zoomScaleSheetLayoutView="100" workbookViewId="0">
      <selection activeCell="E31" sqref="E31:J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375</v>
      </c>
      <c r="B1" s="106"/>
      <c r="C1" s="106"/>
      <c r="D1" s="106"/>
      <c r="E1" s="106"/>
      <c r="F1" s="107"/>
      <c r="G1" s="106"/>
      <c r="H1" s="106"/>
      <c r="I1" s="106"/>
      <c r="J1" s="106"/>
      <c r="K1" s="106"/>
      <c r="L1" s="106"/>
      <c r="M1" s="108"/>
      <c r="N1" s="106"/>
      <c r="O1" s="106"/>
      <c r="P1" s="109"/>
      <c r="Q1" s="109"/>
    </row>
    <row r="2" spans="1:27" ht="14.25" thickBot="1">
      <c r="A2" s="106"/>
      <c r="B2" s="106"/>
      <c r="C2" s="106"/>
      <c r="D2" s="106"/>
      <c r="E2" s="109"/>
      <c r="F2" s="172" t="s">
        <v>0</v>
      </c>
      <c r="G2" s="286">
        <v>21071202</v>
      </c>
      <c r="H2" s="287"/>
      <c r="I2" s="287"/>
      <c r="J2" s="287"/>
      <c r="K2" s="287"/>
      <c r="L2" s="288"/>
      <c r="M2" s="110"/>
      <c r="N2" s="106"/>
      <c r="O2" s="106"/>
      <c r="P2" s="109"/>
      <c r="Q2" s="109"/>
    </row>
    <row r="3" spans="1:27" ht="10.5" customHeight="1">
      <c r="A3" s="90"/>
      <c r="B3" s="90"/>
      <c r="C3" s="87"/>
      <c r="D3" s="87"/>
      <c r="E3" s="87"/>
      <c r="F3" s="90"/>
      <c r="G3" s="92"/>
      <c r="H3" s="88"/>
      <c r="I3" s="88"/>
      <c r="J3" s="94"/>
      <c r="K3" s="94"/>
      <c r="L3" s="94"/>
      <c r="M3" s="94"/>
      <c r="N3" s="94"/>
      <c r="O3" s="94"/>
      <c r="P3" s="94"/>
      <c r="Q3" s="89"/>
      <c r="R3" s="87"/>
      <c r="S3" s="87"/>
      <c r="T3" s="90"/>
      <c r="U3" s="91"/>
      <c r="V3" s="91"/>
      <c r="W3" s="91"/>
      <c r="X3" s="91"/>
      <c r="Y3" s="91"/>
      <c r="Z3" s="90"/>
      <c r="AA3" s="90"/>
    </row>
    <row r="4" spans="1:27" ht="23.25" customHeight="1" thickBot="1">
      <c r="A4" s="509" t="s">
        <v>48</v>
      </c>
      <c r="B4" s="509"/>
      <c r="C4" s="509"/>
      <c r="D4" s="509"/>
      <c r="E4" s="509"/>
      <c r="F4" s="509"/>
      <c r="G4" s="509"/>
      <c r="H4" s="509"/>
      <c r="I4" s="509"/>
      <c r="J4" s="509"/>
      <c r="K4" s="509"/>
      <c r="L4" s="509"/>
      <c r="M4" s="509"/>
      <c r="N4" s="106"/>
      <c r="O4" s="106"/>
      <c r="P4" s="109"/>
      <c r="Q4" s="109" t="s">
        <v>172</v>
      </c>
    </row>
    <row r="5" spans="1:27" ht="18" customHeight="1" thickBot="1">
      <c r="A5" s="107"/>
      <c r="B5" s="14"/>
      <c r="C5" s="510" t="s">
        <v>105</v>
      </c>
      <c r="D5" s="511"/>
      <c r="E5" s="511"/>
      <c r="F5" s="511"/>
      <c r="G5" s="511"/>
      <c r="H5" s="511"/>
      <c r="I5" s="511"/>
      <c r="J5" s="511"/>
      <c r="K5" s="512"/>
      <c r="L5" s="14"/>
      <c r="M5" s="14"/>
      <c r="N5" s="106"/>
      <c r="O5" s="106"/>
      <c r="P5" s="109"/>
      <c r="Q5" s="109" t="s">
        <v>99</v>
      </c>
    </row>
    <row r="6" spans="1:27" ht="6" customHeight="1" thickBot="1">
      <c r="A6" s="107"/>
      <c r="B6" s="14"/>
      <c r="C6" s="107"/>
      <c r="D6" s="15"/>
      <c r="E6" s="15"/>
      <c r="F6" s="15"/>
      <c r="G6" s="15"/>
      <c r="H6" s="15"/>
      <c r="I6" s="15"/>
      <c r="J6" s="15"/>
      <c r="K6" s="15"/>
      <c r="L6" s="14"/>
      <c r="M6" s="14"/>
      <c r="N6" s="106"/>
      <c r="O6" s="106"/>
      <c r="P6" s="109"/>
      <c r="Q6" s="109" t="s">
        <v>138</v>
      </c>
    </row>
    <row r="7" spans="1:27" ht="27" customHeight="1" thickBot="1">
      <c r="A7" s="513" t="s">
        <v>106</v>
      </c>
      <c r="B7" s="514"/>
      <c r="C7" s="515"/>
      <c r="D7" s="173" t="s">
        <v>49</v>
      </c>
      <c r="E7" s="519"/>
      <c r="F7" s="520"/>
      <c r="G7" s="174"/>
      <c r="H7" s="175"/>
      <c r="I7" s="175"/>
      <c r="J7" s="175"/>
      <c r="K7" s="175"/>
      <c r="L7" s="175"/>
      <c r="M7" s="176"/>
      <c r="N7" s="106"/>
      <c r="O7" s="88"/>
      <c r="P7" s="109"/>
      <c r="Q7" s="109"/>
    </row>
    <row r="8" spans="1:27" ht="27" customHeight="1" thickBot="1">
      <c r="A8" s="516"/>
      <c r="B8" s="517"/>
      <c r="C8" s="518"/>
      <c r="D8" s="177" t="s">
        <v>50</v>
      </c>
      <c r="E8" s="521"/>
      <c r="F8" s="522"/>
      <c r="G8" s="178"/>
      <c r="H8" s="179"/>
      <c r="I8" s="179"/>
      <c r="J8" s="179"/>
      <c r="K8" s="179"/>
      <c r="L8" s="180"/>
      <c r="M8" s="181"/>
      <c r="N8" s="106"/>
      <c r="O8" s="88"/>
      <c r="P8" s="109"/>
      <c r="Q8" s="109"/>
    </row>
    <row r="9" spans="1:27" ht="27" customHeight="1" thickBot="1">
      <c r="A9" s="513" t="s">
        <v>107</v>
      </c>
      <c r="B9" s="514"/>
      <c r="C9" s="515"/>
      <c r="D9" s="173" t="s">
        <v>49</v>
      </c>
      <c r="E9" s="526"/>
      <c r="F9" s="527"/>
      <c r="G9" s="528" t="s">
        <v>236</v>
      </c>
      <c r="H9" s="529"/>
      <c r="I9" s="529"/>
      <c r="J9" s="529"/>
      <c r="K9" s="530"/>
      <c r="L9" s="531"/>
      <c r="M9" s="532"/>
      <c r="N9" s="106"/>
      <c r="O9" s="88"/>
      <c r="P9" s="109"/>
      <c r="Q9" s="109"/>
    </row>
    <row r="10" spans="1:27" ht="27" customHeight="1">
      <c r="A10" s="516"/>
      <c r="B10" s="517"/>
      <c r="C10" s="518"/>
      <c r="D10" s="182" t="s">
        <v>50</v>
      </c>
      <c r="E10" s="533" t="s">
        <v>76</v>
      </c>
      <c r="F10" s="534"/>
      <c r="G10" s="183" t="s">
        <v>77</v>
      </c>
      <c r="H10" s="183"/>
      <c r="I10" s="183"/>
      <c r="J10" s="183"/>
      <c r="K10" s="183"/>
      <c r="L10" s="183"/>
      <c r="M10" s="184"/>
      <c r="N10" s="106"/>
      <c r="O10" s="106"/>
      <c r="P10" s="109"/>
      <c r="Q10" s="109"/>
    </row>
    <row r="11" spans="1:27" ht="15" customHeight="1" thickBot="1">
      <c r="A11" s="185"/>
      <c r="B11" s="186"/>
      <c r="C11" s="186"/>
      <c r="D11" s="187"/>
      <c r="E11" s="187"/>
      <c r="F11" s="187"/>
      <c r="G11" s="180"/>
      <c r="H11" s="180"/>
      <c r="I11" s="180"/>
      <c r="J11" s="180"/>
      <c r="K11" s="180"/>
      <c r="L11" s="180"/>
      <c r="M11" s="188"/>
      <c r="N11" s="106"/>
      <c r="O11" s="106"/>
      <c r="P11" s="109"/>
      <c r="Q11" s="109"/>
    </row>
    <row r="12" spans="1:27" ht="27" customHeight="1" thickBot="1">
      <c r="A12" s="535" t="s">
        <v>330</v>
      </c>
      <c r="B12" s="536"/>
      <c r="C12" s="189" t="s">
        <v>51</v>
      </c>
      <c r="D12" s="190" t="s">
        <v>24</v>
      </c>
      <c r="E12" s="521" t="s">
        <v>96</v>
      </c>
      <c r="F12" s="522"/>
      <c r="G12" s="174"/>
      <c r="H12" s="175"/>
      <c r="I12" s="175"/>
      <c r="J12" s="175"/>
      <c r="K12" s="175"/>
      <c r="L12" s="175"/>
      <c r="M12" s="176"/>
      <c r="N12" s="106"/>
      <c r="O12" s="88"/>
      <c r="P12" s="109"/>
      <c r="Q12" s="109"/>
    </row>
    <row r="13" spans="1:27" ht="36" customHeight="1" thickBot="1">
      <c r="A13" s="537"/>
      <c r="B13" s="538"/>
      <c r="C13" s="191" t="s">
        <v>52</v>
      </c>
      <c r="D13" s="541" t="s">
        <v>26</v>
      </c>
      <c r="E13" s="517"/>
      <c r="F13" s="542"/>
      <c r="G13" s="543"/>
      <c r="H13" s="192" t="s">
        <v>180</v>
      </c>
      <c r="I13" s="544"/>
      <c r="J13" s="545"/>
      <c r="K13" s="545"/>
      <c r="L13" s="545"/>
      <c r="M13" s="546"/>
      <c r="N13" s="106"/>
      <c r="O13" s="106"/>
      <c r="P13" s="109"/>
      <c r="Q13" s="109"/>
    </row>
    <row r="14" spans="1:27" ht="18" customHeight="1" thickBot="1">
      <c r="A14" s="537"/>
      <c r="B14" s="538"/>
      <c r="C14" s="547" t="s">
        <v>73</v>
      </c>
      <c r="D14" s="548"/>
      <c r="E14" s="548"/>
      <c r="F14" s="548"/>
      <c r="G14" s="548"/>
      <c r="H14" s="548"/>
      <c r="I14" s="548"/>
      <c r="J14" s="548"/>
      <c r="K14" s="548"/>
      <c r="L14" s="548"/>
      <c r="M14" s="549"/>
      <c r="N14" s="106"/>
      <c r="O14" s="106"/>
      <c r="P14" s="109"/>
      <c r="Q14" s="109"/>
    </row>
    <row r="15" spans="1:27" ht="18" customHeight="1" thickBot="1">
      <c r="A15" s="537"/>
      <c r="B15" s="538"/>
      <c r="C15" s="193" t="s">
        <v>183</v>
      </c>
      <c r="D15" s="550"/>
      <c r="E15" s="551"/>
      <c r="F15" s="552"/>
      <c r="G15" s="194"/>
      <c r="H15" s="195"/>
      <c r="I15" s="195"/>
      <c r="J15" s="195"/>
      <c r="K15" s="195"/>
      <c r="L15" s="195"/>
      <c r="M15" s="196"/>
      <c r="N15" s="106"/>
      <c r="O15" s="106"/>
      <c r="P15" s="109"/>
      <c r="Q15" s="109"/>
    </row>
    <row r="16" spans="1:27" ht="18" customHeight="1" thickBot="1">
      <c r="A16" s="537"/>
      <c r="B16" s="538"/>
      <c r="C16" s="197" t="s">
        <v>185</v>
      </c>
      <c r="D16" s="550"/>
      <c r="E16" s="551"/>
      <c r="F16" s="551"/>
      <c r="G16" s="551"/>
      <c r="H16" s="551"/>
      <c r="I16" s="551"/>
      <c r="J16" s="551"/>
      <c r="K16" s="551"/>
      <c r="L16" s="551"/>
      <c r="M16" s="552"/>
      <c r="N16" s="106"/>
      <c r="O16" s="106"/>
      <c r="P16" s="109"/>
      <c r="Q16" s="109"/>
    </row>
    <row r="17" spans="1:17" ht="27" customHeight="1" thickBot="1">
      <c r="A17" s="537"/>
      <c r="B17" s="538"/>
      <c r="C17" s="197" t="s">
        <v>230</v>
      </c>
      <c r="D17" s="553">
        <v>0</v>
      </c>
      <c r="E17" s="554"/>
      <c r="F17" s="198"/>
      <c r="G17" s="555"/>
      <c r="H17" s="555"/>
      <c r="I17" s="555"/>
      <c r="J17" s="555"/>
      <c r="K17" s="555"/>
      <c r="L17" s="555"/>
      <c r="M17" s="556"/>
      <c r="N17" s="106"/>
      <c r="O17" s="106"/>
      <c r="P17" s="109"/>
      <c r="Q17" s="109"/>
    </row>
    <row r="18" spans="1:17" ht="18" customHeight="1" thickBot="1">
      <c r="A18" s="537"/>
      <c r="B18" s="538"/>
      <c r="C18" s="193" t="s">
        <v>164</v>
      </c>
      <c r="D18" s="523"/>
      <c r="E18" s="524"/>
      <c r="F18" s="524"/>
      <c r="G18" s="524"/>
      <c r="H18" s="524"/>
      <c r="I18" s="524"/>
      <c r="J18" s="524"/>
      <c r="K18" s="524"/>
      <c r="L18" s="524"/>
      <c r="M18" s="525"/>
      <c r="N18" s="106"/>
      <c r="O18" s="106"/>
      <c r="P18" s="109"/>
      <c r="Q18" s="109"/>
    </row>
    <row r="19" spans="1:17" ht="46.5" customHeight="1" thickBot="1">
      <c r="A19" s="537"/>
      <c r="B19" s="538"/>
      <c r="C19" s="193" t="s">
        <v>186</v>
      </c>
      <c r="D19" s="557"/>
      <c r="E19" s="558"/>
      <c r="F19" s="558"/>
      <c r="G19" s="558"/>
      <c r="H19" s="558"/>
      <c r="I19" s="558"/>
      <c r="J19" s="558"/>
      <c r="K19" s="558"/>
      <c r="L19" s="558"/>
      <c r="M19" s="559"/>
      <c r="N19" s="106"/>
      <c r="O19" s="106"/>
      <c r="P19" s="109"/>
      <c r="Q19" s="109"/>
    </row>
    <row r="20" spans="1:17" ht="18" customHeight="1" thickBot="1">
      <c r="A20" s="537"/>
      <c r="B20" s="538"/>
      <c r="C20" s="193" t="s">
        <v>165</v>
      </c>
      <c r="D20" s="560"/>
      <c r="E20" s="561"/>
      <c r="F20" s="199" t="s">
        <v>83</v>
      </c>
      <c r="G20" s="561"/>
      <c r="H20" s="561"/>
      <c r="I20" s="561"/>
      <c r="J20" s="561"/>
      <c r="K20" s="561"/>
      <c r="L20" s="561"/>
      <c r="M20" s="562"/>
      <c r="N20" s="106"/>
      <c r="O20" s="106"/>
      <c r="P20" s="109"/>
      <c r="Q20" s="109"/>
    </row>
    <row r="21" spans="1:17" ht="18" customHeight="1" thickBot="1">
      <c r="A21" s="537"/>
      <c r="B21" s="538"/>
      <c r="C21" s="193" t="s">
        <v>93</v>
      </c>
      <c r="D21" s="563"/>
      <c r="E21" s="564"/>
      <c r="F21" s="564"/>
      <c r="G21" s="564"/>
      <c r="H21" s="564"/>
      <c r="I21" s="564"/>
      <c r="J21" s="564"/>
      <c r="K21" s="564"/>
      <c r="L21" s="564"/>
      <c r="M21" s="565"/>
      <c r="N21" s="111"/>
      <c r="O21" s="111"/>
      <c r="P21" s="106"/>
      <c r="Q21" s="106"/>
    </row>
    <row r="22" spans="1:17" ht="18" customHeight="1" thickBot="1">
      <c r="A22" s="537"/>
      <c r="B22" s="538"/>
      <c r="C22" s="193" t="s">
        <v>166</v>
      </c>
      <c r="D22" s="560"/>
      <c r="E22" s="561"/>
      <c r="F22" s="199" t="s">
        <v>83</v>
      </c>
      <c r="G22" s="561"/>
      <c r="H22" s="561"/>
      <c r="I22" s="561"/>
      <c r="J22" s="561"/>
      <c r="K22" s="561"/>
      <c r="L22" s="561"/>
      <c r="M22" s="562"/>
      <c r="N22" s="112"/>
      <c r="O22" s="112"/>
      <c r="P22" s="106"/>
      <c r="Q22" s="106"/>
    </row>
    <row r="23" spans="1:17" ht="18" customHeight="1" thickBot="1">
      <c r="A23" s="537"/>
      <c r="B23" s="538"/>
      <c r="C23" s="193" t="s">
        <v>54</v>
      </c>
      <c r="D23" s="521" t="s">
        <v>104</v>
      </c>
      <c r="E23" s="522"/>
      <c r="F23" s="566" t="s">
        <v>187</v>
      </c>
      <c r="G23" s="566"/>
      <c r="H23" s="566"/>
      <c r="I23" s="566"/>
      <c r="J23" s="566"/>
      <c r="K23" s="566"/>
      <c r="L23" s="566"/>
      <c r="M23" s="200"/>
      <c r="N23" s="112"/>
      <c r="O23" s="112"/>
      <c r="P23" s="106"/>
      <c r="Q23" s="106"/>
    </row>
    <row r="24" spans="1:17" ht="18" customHeight="1" thickBot="1">
      <c r="A24" s="539"/>
      <c r="B24" s="540"/>
      <c r="C24" s="201" t="s">
        <v>55</v>
      </c>
      <c r="D24" s="202" t="s">
        <v>56</v>
      </c>
      <c r="E24" s="567"/>
      <c r="F24" s="568"/>
      <c r="G24" s="203"/>
      <c r="H24" s="204"/>
      <c r="I24" s="205"/>
      <c r="J24" s="205"/>
      <c r="K24" s="205"/>
      <c r="L24" s="205"/>
      <c r="M24" s="206" t="s">
        <v>188</v>
      </c>
      <c r="N24" s="113"/>
      <c r="O24" s="114"/>
      <c r="P24" s="114"/>
      <c r="Q24" s="109"/>
    </row>
    <row r="25" spans="1:17" ht="18" customHeight="1" thickBot="1">
      <c r="A25" s="569" t="s">
        <v>331</v>
      </c>
      <c r="B25" s="570"/>
      <c r="C25" s="571"/>
      <c r="D25" s="207" t="s">
        <v>57</v>
      </c>
      <c r="E25" s="208" t="s">
        <v>96</v>
      </c>
      <c r="F25" s="578" t="s">
        <v>189</v>
      </c>
      <c r="G25" s="579"/>
      <c r="H25" s="579"/>
      <c r="I25" s="521" t="s">
        <v>104</v>
      </c>
      <c r="J25" s="580"/>
      <c r="K25" s="580"/>
      <c r="L25" s="580"/>
      <c r="M25" s="522"/>
      <c r="N25" s="115"/>
      <c r="O25" s="88"/>
      <c r="P25" s="109"/>
      <c r="Q25" s="109"/>
    </row>
    <row r="26" spans="1:17" ht="18" customHeight="1" thickBot="1">
      <c r="A26" s="572"/>
      <c r="B26" s="573"/>
      <c r="C26" s="574"/>
      <c r="D26" s="209" t="s">
        <v>72</v>
      </c>
      <c r="E26" s="210" t="s">
        <v>97</v>
      </c>
      <c r="F26" s="211" t="s">
        <v>108</v>
      </c>
      <c r="G26" s="212"/>
      <c r="H26" s="188"/>
      <c r="I26" s="188"/>
      <c r="J26" s="188"/>
      <c r="K26" s="188"/>
      <c r="L26" s="188"/>
      <c r="M26" s="213"/>
      <c r="N26" s="116"/>
      <c r="O26" s="116"/>
      <c r="P26" s="109"/>
      <c r="Q26" s="109" t="s">
        <v>213</v>
      </c>
    </row>
    <row r="27" spans="1:17" ht="36" customHeight="1" thickBot="1">
      <c r="A27" s="572"/>
      <c r="B27" s="573"/>
      <c r="C27" s="574"/>
      <c r="D27" s="214" t="s">
        <v>135</v>
      </c>
      <c r="E27" s="215" t="s">
        <v>95</v>
      </c>
      <c r="F27" s="581"/>
      <c r="G27" s="582"/>
      <c r="H27" s="582"/>
      <c r="I27" s="582"/>
      <c r="J27" s="582"/>
      <c r="K27" s="582"/>
      <c r="L27" s="582"/>
      <c r="M27" s="583"/>
      <c r="N27" s="113"/>
      <c r="O27" s="114"/>
      <c r="P27" s="114"/>
      <c r="Q27" s="109" t="s">
        <v>202</v>
      </c>
    </row>
    <row r="28" spans="1:17" s="118" customFormat="1" ht="18" customHeight="1" thickBot="1">
      <c r="A28" s="572"/>
      <c r="B28" s="573"/>
      <c r="C28" s="574"/>
      <c r="D28" s="193" t="s">
        <v>93</v>
      </c>
      <c r="E28" s="563"/>
      <c r="F28" s="564"/>
      <c r="G28" s="564"/>
      <c r="H28" s="564"/>
      <c r="I28" s="564"/>
      <c r="J28" s="564"/>
      <c r="K28" s="564"/>
      <c r="L28" s="564"/>
      <c r="M28" s="565"/>
      <c r="N28" s="117"/>
      <c r="O28" s="117"/>
      <c r="Q28" s="109" t="s">
        <v>203</v>
      </c>
    </row>
    <row r="29" spans="1:17" s="118" customFormat="1" ht="18" customHeight="1" thickBot="1">
      <c r="A29" s="575"/>
      <c r="B29" s="576"/>
      <c r="C29" s="577"/>
      <c r="D29" s="216" t="s">
        <v>53</v>
      </c>
      <c r="E29" s="560"/>
      <c r="F29" s="561"/>
      <c r="G29" s="217" t="s">
        <v>272</v>
      </c>
      <c r="H29" s="561"/>
      <c r="I29" s="561"/>
      <c r="J29" s="561"/>
      <c r="K29" s="561"/>
      <c r="L29" s="561"/>
      <c r="M29" s="562"/>
      <c r="N29" s="117"/>
      <c r="O29" s="117"/>
      <c r="Q29" s="109" t="s">
        <v>234</v>
      </c>
    </row>
    <row r="30" spans="1:17" ht="18" customHeight="1" thickBot="1">
      <c r="A30" s="569" t="s">
        <v>372</v>
      </c>
      <c r="B30" s="570"/>
      <c r="C30" s="571"/>
      <c r="D30" s="252" t="s">
        <v>381</v>
      </c>
      <c r="E30" s="208" t="s">
        <v>109</v>
      </c>
      <c r="F30" s="584"/>
      <c r="G30" s="585"/>
      <c r="H30" s="219"/>
      <c r="I30" s="219"/>
      <c r="J30" s="219"/>
      <c r="K30" s="586" t="s">
        <v>384</v>
      </c>
      <c r="L30" s="587"/>
      <c r="M30" s="588"/>
      <c r="N30" s="115"/>
      <c r="O30" s="88"/>
      <c r="P30" s="109"/>
      <c r="Q30" s="109" t="s">
        <v>364</v>
      </c>
    </row>
    <row r="31" spans="1:17" ht="33" customHeight="1" thickBot="1">
      <c r="A31" s="572"/>
      <c r="B31" s="573"/>
      <c r="C31" s="574"/>
      <c r="D31" s="253" t="s">
        <v>382</v>
      </c>
      <c r="E31" s="589"/>
      <c r="F31" s="590"/>
      <c r="G31" s="590"/>
      <c r="H31" s="590"/>
      <c r="I31" s="590"/>
      <c r="J31" s="590"/>
      <c r="K31" s="591"/>
      <c r="L31" s="592"/>
      <c r="M31" s="593"/>
      <c r="N31" s="106"/>
      <c r="O31" s="106"/>
      <c r="P31" s="109"/>
      <c r="Q31" s="109" t="s">
        <v>296</v>
      </c>
    </row>
    <row r="32" spans="1:17" ht="33" customHeight="1" thickBot="1">
      <c r="A32" s="575"/>
      <c r="B32" s="576"/>
      <c r="C32" s="577"/>
      <c r="D32" s="253" t="s">
        <v>383</v>
      </c>
      <c r="E32" s="589"/>
      <c r="F32" s="590"/>
      <c r="G32" s="590"/>
      <c r="H32" s="590"/>
      <c r="I32" s="590"/>
      <c r="J32" s="594"/>
      <c r="K32" s="591"/>
      <c r="L32" s="592"/>
      <c r="M32" s="593"/>
      <c r="N32" s="106"/>
      <c r="O32" s="106"/>
      <c r="P32" s="109"/>
      <c r="Q32" s="109"/>
    </row>
    <row r="33" spans="1:17" ht="18" customHeight="1" thickBot="1">
      <c r="A33" s="569" t="s">
        <v>332</v>
      </c>
      <c r="B33" s="570"/>
      <c r="C33" s="570"/>
      <c r="D33" s="218" t="s">
        <v>29</v>
      </c>
      <c r="E33" s="221" t="s">
        <v>96</v>
      </c>
      <c r="F33" s="595"/>
      <c r="G33" s="596"/>
      <c r="H33" s="596"/>
      <c r="I33" s="596"/>
      <c r="J33" s="597"/>
      <c r="K33" s="598" t="s">
        <v>30</v>
      </c>
      <c r="L33" s="599"/>
      <c r="M33" s="600"/>
      <c r="N33" s="106"/>
      <c r="O33" s="88"/>
      <c r="P33" s="109"/>
      <c r="Q33" s="109" t="s">
        <v>357</v>
      </c>
    </row>
    <row r="34" spans="1:17" ht="24" customHeight="1" thickBot="1">
      <c r="A34" s="572"/>
      <c r="B34" s="573"/>
      <c r="C34" s="573"/>
      <c r="D34" s="220" t="s">
        <v>154</v>
      </c>
      <c r="E34" s="589"/>
      <c r="F34" s="590"/>
      <c r="G34" s="590"/>
      <c r="H34" s="590"/>
      <c r="I34" s="590"/>
      <c r="J34" s="590"/>
      <c r="K34" s="591"/>
      <c r="L34" s="592"/>
      <c r="M34" s="593"/>
      <c r="N34" s="106"/>
      <c r="O34" s="106"/>
      <c r="Q34" s="109" t="s">
        <v>358</v>
      </c>
    </row>
    <row r="35" spans="1:17" s="118" customFormat="1" ht="18" customHeight="1" thickBot="1">
      <c r="A35" s="572"/>
      <c r="B35" s="573"/>
      <c r="C35" s="573"/>
      <c r="D35" s="216" t="s">
        <v>74</v>
      </c>
      <c r="E35" s="601" t="s">
        <v>271</v>
      </c>
      <c r="F35" s="602"/>
      <c r="G35" s="602"/>
      <c r="H35" s="602"/>
      <c r="I35" s="602"/>
      <c r="J35" s="602"/>
      <c r="K35" s="602"/>
      <c r="L35" s="602"/>
      <c r="M35" s="520"/>
      <c r="N35" s="117"/>
      <c r="O35" s="117"/>
      <c r="Q35" s="118" t="s">
        <v>359</v>
      </c>
    </row>
    <row r="36" spans="1:17" s="118" customFormat="1" ht="18" customHeight="1" thickBot="1">
      <c r="A36" s="572"/>
      <c r="B36" s="573"/>
      <c r="C36" s="573"/>
      <c r="D36" s="193" t="s">
        <v>93</v>
      </c>
      <c r="E36" s="563"/>
      <c r="F36" s="564"/>
      <c r="G36" s="564"/>
      <c r="H36" s="564"/>
      <c r="I36" s="564"/>
      <c r="J36" s="564"/>
      <c r="K36" s="564"/>
      <c r="L36" s="564"/>
      <c r="M36" s="565"/>
      <c r="N36" s="117"/>
      <c r="O36" s="117"/>
      <c r="Q36" s="118" t="s">
        <v>360</v>
      </c>
    </row>
    <row r="37" spans="1:17" s="118" customFormat="1" ht="18" customHeight="1" thickBot="1">
      <c r="A37" s="572"/>
      <c r="B37" s="573"/>
      <c r="C37" s="573"/>
      <c r="D37" s="216" t="s">
        <v>53</v>
      </c>
      <c r="E37" s="601" t="s">
        <v>270</v>
      </c>
      <c r="F37" s="602"/>
      <c r="G37" s="602"/>
      <c r="H37" s="602"/>
      <c r="I37" s="602"/>
      <c r="J37" s="602"/>
      <c r="K37" s="602"/>
      <c r="L37" s="602"/>
      <c r="M37" s="520"/>
      <c r="N37" s="117"/>
      <c r="O37" s="117"/>
      <c r="Q37" s="118" t="s">
        <v>361</v>
      </c>
    </row>
    <row r="38" spans="1:17" s="118" customFormat="1" ht="24" customHeight="1" thickBot="1">
      <c r="A38" s="575"/>
      <c r="B38" s="576"/>
      <c r="C38" s="576"/>
      <c r="D38" s="222" t="s">
        <v>54</v>
      </c>
      <c r="E38" s="521" t="s">
        <v>104</v>
      </c>
      <c r="F38" s="522"/>
      <c r="G38" s="603" t="s">
        <v>75</v>
      </c>
      <c r="H38" s="604"/>
      <c r="I38" s="604"/>
      <c r="J38" s="604"/>
      <c r="K38" s="604"/>
      <c r="L38" s="604"/>
      <c r="M38" s="605"/>
      <c r="N38" s="117"/>
      <c r="O38" s="117"/>
      <c r="Q38" s="118" t="s">
        <v>362</v>
      </c>
    </row>
    <row r="39" spans="1:17" ht="24" customHeight="1" thickBot="1">
      <c r="A39" s="513" t="s">
        <v>333</v>
      </c>
      <c r="B39" s="514"/>
      <c r="C39" s="515"/>
      <c r="D39" s="172" t="s">
        <v>155</v>
      </c>
      <c r="E39" s="606" t="s">
        <v>109</v>
      </c>
      <c r="F39" s="607"/>
      <c r="G39" s="608"/>
      <c r="H39" s="609"/>
      <c r="I39" s="609"/>
      <c r="J39" s="609"/>
      <c r="K39" s="609"/>
      <c r="L39" s="609"/>
      <c r="M39" s="610"/>
      <c r="N39" s="106"/>
      <c r="O39" s="88"/>
      <c r="Q39" s="109" t="s">
        <v>363</v>
      </c>
    </row>
    <row r="40" spans="1:17" s="120" customFormat="1" ht="21" customHeight="1" thickBot="1">
      <c r="A40" s="516"/>
      <c r="B40" s="517"/>
      <c r="C40" s="518"/>
      <c r="D40" s="223" t="s">
        <v>58</v>
      </c>
      <c r="E40" s="611" t="s">
        <v>110</v>
      </c>
      <c r="F40" s="612"/>
      <c r="G40" s="612"/>
      <c r="H40" s="612"/>
      <c r="I40" s="612"/>
      <c r="J40" s="612"/>
      <c r="K40" s="612"/>
      <c r="L40" s="612"/>
      <c r="M40" s="613"/>
      <c r="N40" s="119"/>
      <c r="O40" s="119"/>
    </row>
    <row r="41" spans="1:17" ht="7.5" customHeight="1" thickBot="1">
      <c r="A41" s="224"/>
      <c r="B41" s="224"/>
      <c r="C41" s="141"/>
      <c r="D41" s="141"/>
      <c r="E41" s="141"/>
      <c r="F41" s="123"/>
      <c r="G41" s="141"/>
      <c r="H41" s="141"/>
      <c r="I41" s="141"/>
      <c r="J41" s="141"/>
      <c r="K41" s="141"/>
      <c r="L41" s="141"/>
      <c r="M41" s="141"/>
      <c r="N41" s="109"/>
      <c r="O41" s="109"/>
    </row>
    <row r="42" spans="1:17" ht="14.25" thickBot="1">
      <c r="A42" s="243" t="s">
        <v>42</v>
      </c>
      <c r="B42" s="122"/>
      <c r="C42" s="141" t="s">
        <v>43</v>
      </c>
      <c r="D42" s="141"/>
      <c r="E42" s="141"/>
      <c r="F42" s="123"/>
      <c r="G42" s="141"/>
      <c r="H42" s="141"/>
      <c r="I42" s="141"/>
      <c r="J42" s="141"/>
      <c r="K42" s="141"/>
      <c r="L42" s="141"/>
      <c r="M42" s="141"/>
      <c r="N42" s="109"/>
      <c r="O42" s="109"/>
    </row>
    <row r="43" spans="1:17" ht="14.25" thickBot="1">
      <c r="A43" s="243"/>
      <c r="B43" s="124"/>
      <c r="C43" s="141" t="s">
        <v>59</v>
      </c>
      <c r="D43" s="141"/>
      <c r="E43" s="141"/>
      <c r="F43" s="123"/>
      <c r="G43" s="141"/>
      <c r="H43" s="141"/>
      <c r="I43" s="141"/>
      <c r="J43" s="141"/>
      <c r="K43" s="141"/>
      <c r="L43" s="141"/>
      <c r="M43" s="141"/>
      <c r="N43" s="109"/>
      <c r="O43" s="109"/>
    </row>
    <row r="44" spans="1:17">
      <c r="A44" s="245" t="s">
        <v>45</v>
      </c>
      <c r="B44" s="614" t="s">
        <v>368</v>
      </c>
      <c r="C44" s="614"/>
      <c r="D44" s="614"/>
      <c r="E44" s="614"/>
      <c r="F44" s="614"/>
      <c r="G44" s="614"/>
      <c r="H44" s="614"/>
      <c r="I44" s="614"/>
      <c r="J44" s="614"/>
      <c r="K44" s="614"/>
      <c r="L44" s="614"/>
      <c r="M44" s="614"/>
      <c r="N44" s="109"/>
      <c r="O44" s="109"/>
    </row>
    <row r="69" spans="6:6" hidden="1">
      <c r="F69" s="109"/>
    </row>
    <row r="70" spans="6:6" hidden="1">
      <c r="F70" s="109"/>
    </row>
    <row r="71" spans="6:6" hidden="1">
      <c r="F71" s="109"/>
    </row>
    <row r="72" spans="6:6" hidden="1">
      <c r="F72" s="109"/>
    </row>
    <row r="73" spans="6:6" hidden="1">
      <c r="F73" s="109"/>
    </row>
    <row r="74" spans="6:6" hidden="1">
      <c r="F74" s="109"/>
    </row>
    <row r="75" spans="6:6" hidden="1">
      <c r="F75" s="109"/>
    </row>
    <row r="76" spans="6:6" hidden="1">
      <c r="F76" s="109"/>
    </row>
    <row r="77" spans="6:6" hidden="1">
      <c r="F77" s="109"/>
    </row>
    <row r="78" spans="6:6" hidden="1">
      <c r="F78" s="109"/>
    </row>
    <row r="79" spans="6:6" hidden="1">
      <c r="F79" s="109"/>
    </row>
    <row r="80" spans="6:6" hidden="1">
      <c r="F80" s="109"/>
    </row>
    <row r="81" spans="6:6" hidden="1">
      <c r="F81" s="109"/>
    </row>
    <row r="82" spans="6:6" hidden="1">
      <c r="F82" s="109"/>
    </row>
    <row r="83" spans="6:6" hidden="1">
      <c r="F83" s="109"/>
    </row>
    <row r="84" spans="6:6" hidden="1">
      <c r="F84" s="109"/>
    </row>
    <row r="85" spans="6:6" hidden="1">
      <c r="F85" s="109"/>
    </row>
    <row r="86" spans="6:6" hidden="1">
      <c r="F86" s="109"/>
    </row>
    <row r="87" spans="6:6" hidden="1">
      <c r="F87" s="109"/>
    </row>
    <row r="88" spans="6:6" hidden="1">
      <c r="F88" s="109"/>
    </row>
    <row r="89" spans="6:6" hidden="1">
      <c r="F89" s="109"/>
    </row>
    <row r="90" spans="6:6" hidden="1">
      <c r="F90" s="109"/>
    </row>
    <row r="91" spans="6:6" hidden="1">
      <c r="F91" s="109"/>
    </row>
    <row r="92" spans="6:6" hidden="1">
      <c r="F92" s="109"/>
    </row>
    <row r="93" spans="6:6" hidden="1">
      <c r="F93" s="109"/>
    </row>
    <row r="94" spans="6:6" hidden="1">
      <c r="F94" s="109"/>
    </row>
    <row r="95" spans="6:6" hidden="1">
      <c r="F95" s="109"/>
    </row>
    <row r="96" spans="6:6" hidden="1">
      <c r="F96" s="109"/>
    </row>
    <row r="97" spans="6:6" hidden="1">
      <c r="F97" s="109"/>
    </row>
    <row r="98" spans="6:6" hidden="1">
      <c r="F98" s="109"/>
    </row>
    <row r="99" spans="6:6" hidden="1">
      <c r="F99" s="109"/>
    </row>
    <row r="100" spans="6:6" hidden="1">
      <c r="F100" s="109"/>
    </row>
    <row r="101" spans="6:6" hidden="1">
      <c r="F101" s="109"/>
    </row>
    <row r="102" spans="6:6" hidden="1">
      <c r="F102" s="109"/>
    </row>
    <row r="103" spans="6:6" hidden="1">
      <c r="F103" s="109"/>
    </row>
    <row r="104" spans="6:6" hidden="1">
      <c r="F104" s="109"/>
    </row>
    <row r="105" spans="6:6" hidden="1">
      <c r="F105" s="109"/>
    </row>
    <row r="106" spans="6:6" hidden="1">
      <c r="F106" s="109"/>
    </row>
    <row r="107" spans="6:6" hidden="1">
      <c r="F107" s="109"/>
    </row>
    <row r="108" spans="6:6" hidden="1">
      <c r="F108" s="109"/>
    </row>
    <row r="109" spans="6:6" hidden="1">
      <c r="F109" s="109"/>
    </row>
    <row r="110" spans="6:6" hidden="1">
      <c r="F110" s="109"/>
    </row>
    <row r="111" spans="6:6" hidden="1">
      <c r="F111" s="109"/>
    </row>
    <row r="112" spans="6:6" hidden="1">
      <c r="F112" s="109"/>
    </row>
    <row r="113" spans="6:6" hidden="1">
      <c r="F113" s="109"/>
    </row>
    <row r="114" spans="6:6" hidden="1">
      <c r="F114" s="109"/>
    </row>
    <row r="115" spans="6:6" hidden="1">
      <c r="F115" s="109"/>
    </row>
    <row r="116" spans="6:6" hidden="1">
      <c r="F116" s="109"/>
    </row>
    <row r="117" spans="6:6" hidden="1">
      <c r="F117" s="109"/>
    </row>
    <row r="118" spans="6:6" hidden="1">
      <c r="F118" s="109"/>
    </row>
    <row r="119" spans="6:6">
      <c r="F119" s="12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H29:M29"/>
    <mergeCell ref="E29:F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allowBlank="1" showInputMessage="1" showErrorMessage="1" sqref="I25:M25 D23:E23 E38:F38">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allowBlank="1" showInputMessage="1" showErrorMessage="1" sqref="L9:M9">
      <formula1>"あり,なし"</formula1>
    </dataValidation>
    <dataValidation allowBlank="1" showErrorMessage="1" sqref="E10:F10"/>
    <dataValidation type="list"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allowBlank="1" showErrorMessage="1" sqref="E12:F12">
      <formula1>$Q$5:$Q$6</formula1>
    </dataValidation>
    <dataValidation type="list" allowBlank="1" showInputMessage="1" showErrorMessage="1" sqref="E30">
      <formula1>"複数あり,あり,,なし"</formula1>
    </dataValidation>
    <dataValidation type="list"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40:M40">
      <formula1>$Q$33:$Q$39</formula1>
    </dataValidation>
    <dataValidation type="list" allowBlank="1" showInputMessage="1" showErrorMessage="1" sqref="E39:F39">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89"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view="pageBreakPreview" zoomScaleNormal="100" zoomScaleSheetLayoutView="100" workbookViewId="0">
      <selection activeCell="F54" sqref="F54:H54"/>
    </sheetView>
  </sheetViews>
  <sheetFormatPr defaultRowHeight="12" outlineLevelCol="1"/>
  <cols>
    <col min="1" max="2" width="4.375" style="90" customWidth="1"/>
    <col min="3" max="3" width="28.375" style="90" customWidth="1"/>
    <col min="4" max="4" width="3.625" style="90" customWidth="1"/>
    <col min="5" max="5" width="14.625" style="90" customWidth="1"/>
    <col min="6" max="6" width="5.125" style="90" customWidth="1"/>
    <col min="7" max="7" width="7.125" style="92" customWidth="1"/>
    <col min="8" max="8" width="3.75" style="90" customWidth="1"/>
    <col min="9" max="9" width="5.125" style="90" customWidth="1"/>
    <col min="10" max="13" width="3.125" style="90" customWidth="1"/>
    <col min="14" max="14" width="2.875" style="90" customWidth="1"/>
    <col min="15" max="15" width="1.75" style="90" customWidth="1"/>
    <col min="16" max="16" width="2.625" style="90" customWidth="1"/>
    <col min="17" max="17" width="4.875" style="90" customWidth="1"/>
    <col min="18" max="18" width="2.125" style="90" customWidth="1"/>
    <col min="19" max="19" width="3.125" style="90" customWidth="1"/>
    <col min="20" max="20" width="9.125" style="90" customWidth="1"/>
    <col min="21" max="24" width="9.125" style="99" hidden="1" customWidth="1" outlineLevel="1"/>
    <col min="25" max="25" width="9.125" style="99" customWidth="1" collapsed="1"/>
    <col min="26" max="26" width="9.125" style="99" customWidth="1"/>
    <col min="27" max="33" width="9" style="99"/>
    <col min="34" max="16384" width="9" style="90"/>
  </cols>
  <sheetData>
    <row r="1" spans="1:21" ht="9.75" customHeight="1" thickBot="1">
      <c r="A1" s="146" t="s">
        <v>376</v>
      </c>
      <c r="B1" s="87"/>
      <c r="C1" s="87"/>
      <c r="D1" s="87"/>
      <c r="E1" s="87"/>
      <c r="F1" s="87"/>
      <c r="G1" s="88"/>
      <c r="H1" s="87"/>
      <c r="I1" s="87"/>
      <c r="J1" s="87"/>
      <c r="K1" s="87"/>
      <c r="L1" s="87"/>
      <c r="M1" s="87"/>
      <c r="N1" s="87"/>
      <c r="O1" s="87"/>
      <c r="P1" s="87"/>
      <c r="Q1" s="89"/>
      <c r="R1" s="87"/>
      <c r="S1" s="87"/>
    </row>
    <row r="2" spans="1:21" ht="12.75" customHeight="1" thickBot="1">
      <c r="C2" s="87"/>
      <c r="D2" s="87"/>
      <c r="E2" s="87"/>
      <c r="H2" s="400" t="s">
        <v>0</v>
      </c>
      <c r="I2" s="401"/>
      <c r="J2" s="286">
        <v>21071202</v>
      </c>
      <c r="K2" s="287"/>
      <c r="L2" s="287"/>
      <c r="M2" s="287"/>
      <c r="N2" s="287"/>
      <c r="O2" s="287"/>
      <c r="P2" s="288"/>
      <c r="Q2" s="93"/>
      <c r="R2" s="87"/>
      <c r="S2" s="87"/>
    </row>
    <row r="3" spans="1:21" ht="15.75" customHeight="1" thickBot="1">
      <c r="A3" s="405" t="s">
        <v>92</v>
      </c>
      <c r="B3" s="405"/>
      <c r="C3" s="405"/>
      <c r="D3" s="405"/>
      <c r="E3" s="405"/>
      <c r="F3" s="405"/>
      <c r="G3" s="405"/>
      <c r="H3" s="405"/>
      <c r="I3" s="405"/>
      <c r="J3" s="405"/>
      <c r="K3" s="405"/>
      <c r="L3" s="405"/>
      <c r="M3" s="405"/>
      <c r="N3" s="405"/>
      <c r="O3" s="405"/>
      <c r="P3" s="405"/>
      <c r="Q3" s="405"/>
      <c r="R3" s="87"/>
      <c r="S3" s="87"/>
    </row>
    <row r="4" spans="1:21" ht="17.100000000000001" customHeight="1" thickBot="1">
      <c r="A4" s="491" t="s">
        <v>295</v>
      </c>
      <c r="B4" s="492"/>
      <c r="C4" s="615"/>
      <c r="D4" s="485" t="s">
        <v>38</v>
      </c>
      <c r="E4" s="486"/>
      <c r="F4" s="423" t="s">
        <v>109</v>
      </c>
      <c r="G4" s="487"/>
      <c r="H4" s="424"/>
      <c r="I4" s="624"/>
      <c r="J4" s="625"/>
      <c r="K4" s="625"/>
      <c r="L4" s="625"/>
      <c r="M4" s="625"/>
      <c r="N4" s="625"/>
      <c r="O4" s="625"/>
      <c r="P4" s="625"/>
      <c r="Q4" s="626"/>
      <c r="R4" s="87"/>
      <c r="S4" s="88"/>
    </row>
    <row r="5" spans="1:21" ht="11.25" customHeight="1" thickBot="1">
      <c r="A5" s="616"/>
      <c r="B5" s="617"/>
      <c r="C5" s="618"/>
      <c r="D5" s="627" t="s">
        <v>39</v>
      </c>
      <c r="E5" s="628"/>
      <c r="F5" s="629" t="s">
        <v>111</v>
      </c>
      <c r="G5" s="630"/>
      <c r="H5" s="633"/>
      <c r="I5" s="634"/>
      <c r="J5" s="634"/>
      <c r="K5" s="634"/>
      <c r="L5" s="634"/>
      <c r="M5" s="634"/>
      <c r="N5" s="634"/>
      <c r="O5" s="634"/>
      <c r="P5" s="634"/>
      <c r="Q5" s="635"/>
      <c r="R5" s="87"/>
      <c r="S5" s="87"/>
      <c r="U5" s="99" t="s">
        <v>234</v>
      </c>
    </row>
    <row r="6" spans="1:21" ht="11.25" customHeight="1" thickBot="1">
      <c r="A6" s="616"/>
      <c r="B6" s="617"/>
      <c r="C6" s="618"/>
      <c r="D6" s="637"/>
      <c r="E6" s="638"/>
      <c r="F6" s="631"/>
      <c r="G6" s="632"/>
      <c r="H6" s="636"/>
      <c r="I6" s="634"/>
      <c r="J6" s="634"/>
      <c r="K6" s="634"/>
      <c r="L6" s="634"/>
      <c r="M6" s="634"/>
      <c r="N6" s="634"/>
      <c r="O6" s="634"/>
      <c r="P6" s="634"/>
      <c r="Q6" s="635"/>
      <c r="R6" s="87"/>
      <c r="S6" s="87"/>
      <c r="U6" s="99" t="s">
        <v>235</v>
      </c>
    </row>
    <row r="7" spans="1:21" ht="11.25" customHeight="1" thickBot="1">
      <c r="A7" s="619"/>
      <c r="B7" s="620"/>
      <c r="C7" s="618"/>
      <c r="D7" s="627" t="s">
        <v>40</v>
      </c>
      <c r="E7" s="628"/>
      <c r="F7" s="629" t="s">
        <v>111</v>
      </c>
      <c r="G7" s="630"/>
      <c r="H7" s="633"/>
      <c r="I7" s="634"/>
      <c r="J7" s="634"/>
      <c r="K7" s="634"/>
      <c r="L7" s="634"/>
      <c r="M7" s="634"/>
      <c r="N7" s="634"/>
      <c r="O7" s="634"/>
      <c r="P7" s="634"/>
      <c r="Q7" s="635"/>
      <c r="R7" s="87"/>
      <c r="S7" s="87"/>
      <c r="U7" s="99" t="s">
        <v>296</v>
      </c>
    </row>
    <row r="8" spans="1:21" ht="11.25" customHeight="1" thickBot="1">
      <c r="A8" s="621"/>
      <c r="B8" s="622"/>
      <c r="C8" s="623"/>
      <c r="D8" s="639"/>
      <c r="E8" s="640"/>
      <c r="F8" s="631"/>
      <c r="G8" s="632"/>
      <c r="H8" s="636"/>
      <c r="I8" s="634"/>
      <c r="J8" s="634"/>
      <c r="K8" s="634"/>
      <c r="L8" s="634"/>
      <c r="M8" s="634"/>
      <c r="N8" s="634"/>
      <c r="O8" s="634"/>
      <c r="P8" s="634"/>
      <c r="Q8" s="635"/>
      <c r="R8" s="87"/>
      <c r="S8" s="87"/>
    </row>
    <row r="9" spans="1:21" ht="24.95" customHeight="1" thickBot="1">
      <c r="A9" s="406" t="s">
        <v>297</v>
      </c>
      <c r="B9" s="407"/>
      <c r="C9" s="408"/>
      <c r="D9" s="645" t="s">
        <v>168</v>
      </c>
      <c r="E9" s="246" t="s">
        <v>204</v>
      </c>
      <c r="F9" s="653" t="s">
        <v>109</v>
      </c>
      <c r="G9" s="654"/>
      <c r="H9" s="654"/>
      <c r="I9" s="654"/>
      <c r="J9" s="655"/>
      <c r="K9" s="656" t="s">
        <v>205</v>
      </c>
      <c r="L9" s="657"/>
      <c r="M9" s="657"/>
      <c r="N9" s="657"/>
      <c r="O9" s="657"/>
      <c r="P9" s="657"/>
      <c r="Q9" s="658"/>
      <c r="R9" s="87"/>
      <c r="S9" s="88"/>
      <c r="U9" s="147" t="s">
        <v>191</v>
      </c>
    </row>
    <row r="10" spans="1:21" ht="17.100000000000001" customHeight="1" thickBot="1">
      <c r="A10" s="409"/>
      <c r="B10" s="410"/>
      <c r="C10" s="411"/>
      <c r="D10" s="646"/>
      <c r="E10" s="247" t="s">
        <v>192</v>
      </c>
      <c r="F10" s="659"/>
      <c r="G10" s="660"/>
      <c r="H10" s="660"/>
      <c r="I10" s="660"/>
      <c r="J10" s="660"/>
      <c r="K10" s="660"/>
      <c r="L10" s="660"/>
      <c r="M10" s="660"/>
      <c r="N10" s="660"/>
      <c r="O10" s="660"/>
      <c r="P10" s="660"/>
      <c r="Q10" s="661"/>
      <c r="R10" s="87"/>
      <c r="S10" s="87"/>
      <c r="U10" s="99" t="s">
        <v>193</v>
      </c>
    </row>
    <row r="11" spans="1:21" ht="17.100000000000001" customHeight="1" thickBot="1">
      <c r="A11" s="409"/>
      <c r="B11" s="410"/>
      <c r="C11" s="411"/>
      <c r="D11" s="646"/>
      <c r="E11" s="148" t="s">
        <v>194</v>
      </c>
      <c r="F11" s="647" t="s">
        <v>112</v>
      </c>
      <c r="G11" s="651"/>
      <c r="H11" s="651"/>
      <c r="I11" s="651"/>
      <c r="J11" s="651"/>
      <c r="K11" s="651"/>
      <c r="L11" s="651"/>
      <c r="M11" s="651"/>
      <c r="N11" s="651"/>
      <c r="O11" s="651"/>
      <c r="P11" s="651"/>
      <c r="Q11" s="652"/>
      <c r="R11" s="87"/>
      <c r="S11" s="87"/>
      <c r="U11" s="99" t="s">
        <v>195</v>
      </c>
    </row>
    <row r="12" spans="1:21" ht="17.100000000000001" customHeight="1" thickBot="1">
      <c r="A12" s="409"/>
      <c r="B12" s="410"/>
      <c r="C12" s="411"/>
      <c r="D12" s="646"/>
      <c r="E12" s="247" t="s">
        <v>196</v>
      </c>
      <c r="F12" s="659"/>
      <c r="G12" s="660"/>
      <c r="H12" s="660"/>
      <c r="I12" s="660"/>
      <c r="J12" s="660"/>
      <c r="K12" s="660"/>
      <c r="L12" s="660"/>
      <c r="M12" s="660"/>
      <c r="N12" s="660"/>
      <c r="O12" s="660"/>
      <c r="P12" s="660"/>
      <c r="Q12" s="661"/>
      <c r="R12" s="87"/>
      <c r="S12" s="87"/>
      <c r="U12" s="99" t="s">
        <v>197</v>
      </c>
    </row>
    <row r="13" spans="1:21" ht="17.100000000000001" customHeight="1" thickBot="1">
      <c r="A13" s="409"/>
      <c r="B13" s="410"/>
      <c r="C13" s="411"/>
      <c r="D13" s="646"/>
      <c r="E13" s="148" t="s">
        <v>198</v>
      </c>
      <c r="F13" s="647" t="s">
        <v>112</v>
      </c>
      <c r="G13" s="651"/>
      <c r="H13" s="651"/>
      <c r="I13" s="651"/>
      <c r="J13" s="651"/>
      <c r="K13" s="651"/>
      <c r="L13" s="651"/>
      <c r="M13" s="651"/>
      <c r="N13" s="651"/>
      <c r="O13" s="651"/>
      <c r="P13" s="651"/>
      <c r="Q13" s="652"/>
      <c r="R13" s="87"/>
      <c r="S13" s="87"/>
      <c r="U13" s="99" t="s">
        <v>199</v>
      </c>
    </row>
    <row r="14" spans="1:21" ht="17.100000000000001" customHeight="1" thickBot="1">
      <c r="A14" s="409"/>
      <c r="B14" s="410"/>
      <c r="C14" s="411"/>
      <c r="D14" s="646"/>
      <c r="E14" s="149" t="s">
        <v>200</v>
      </c>
      <c r="F14" s="659"/>
      <c r="G14" s="660"/>
      <c r="H14" s="660"/>
      <c r="I14" s="660"/>
      <c r="J14" s="660"/>
      <c r="K14" s="660"/>
      <c r="L14" s="660"/>
      <c r="M14" s="660"/>
      <c r="N14" s="660"/>
      <c r="O14" s="660"/>
      <c r="P14" s="660"/>
      <c r="Q14" s="661"/>
      <c r="R14" s="87"/>
      <c r="S14" s="87"/>
      <c r="U14" s="150" t="s">
        <v>206</v>
      </c>
    </row>
    <row r="15" spans="1:21" ht="17.100000000000001" customHeight="1" thickBot="1">
      <c r="A15" s="409"/>
      <c r="B15" s="410"/>
      <c r="C15" s="411"/>
      <c r="D15" s="646"/>
      <c r="E15" s="151" t="s">
        <v>201</v>
      </c>
      <c r="F15" s="659"/>
      <c r="G15" s="660"/>
      <c r="H15" s="660"/>
      <c r="I15" s="660"/>
      <c r="J15" s="660"/>
      <c r="K15" s="660"/>
      <c r="L15" s="660"/>
      <c r="M15" s="660"/>
      <c r="N15" s="660"/>
      <c r="O15" s="660"/>
      <c r="P15" s="660"/>
      <c r="Q15" s="661"/>
      <c r="R15" s="87"/>
      <c r="S15" s="87"/>
      <c r="U15" s="150" t="s">
        <v>207</v>
      </c>
    </row>
    <row r="16" spans="1:21" ht="17.100000000000001" customHeight="1" thickBot="1">
      <c r="A16" s="409"/>
      <c r="B16" s="410"/>
      <c r="C16" s="411"/>
      <c r="D16" s="645" t="s">
        <v>190</v>
      </c>
      <c r="E16" s="152" t="s">
        <v>298</v>
      </c>
      <c r="F16" s="423" t="s">
        <v>96</v>
      </c>
      <c r="G16" s="487"/>
      <c r="H16" s="424"/>
      <c r="I16" s="153"/>
      <c r="J16" s="153"/>
      <c r="K16" s="153"/>
      <c r="L16" s="153"/>
      <c r="M16" s="153"/>
      <c r="N16" s="153"/>
      <c r="O16" s="153"/>
      <c r="P16" s="153"/>
      <c r="Q16" s="248"/>
      <c r="R16" s="87"/>
      <c r="S16" s="88"/>
      <c r="U16" s="150" t="s">
        <v>209</v>
      </c>
    </row>
    <row r="17" spans="1:33" ht="17.100000000000001" customHeight="1" thickBot="1">
      <c r="A17" s="409"/>
      <c r="B17" s="410"/>
      <c r="C17" s="411"/>
      <c r="D17" s="646"/>
      <c r="E17" s="154" t="s">
        <v>345</v>
      </c>
      <c r="F17" s="647" t="s">
        <v>346</v>
      </c>
      <c r="G17" s="648"/>
      <c r="H17" s="649" t="s">
        <v>299</v>
      </c>
      <c r="I17" s="650"/>
      <c r="J17" s="650"/>
      <c r="K17" s="650"/>
      <c r="L17" s="647" t="s">
        <v>112</v>
      </c>
      <c r="M17" s="651"/>
      <c r="N17" s="651"/>
      <c r="O17" s="651"/>
      <c r="P17" s="651"/>
      <c r="Q17" s="652"/>
      <c r="R17" s="87"/>
      <c r="S17" s="87"/>
      <c r="U17" s="99" t="s">
        <v>279</v>
      </c>
      <c r="X17" s="99" t="s">
        <v>347</v>
      </c>
    </row>
    <row r="18" spans="1:33" ht="17.100000000000001" customHeight="1" thickBot="1">
      <c r="A18" s="409"/>
      <c r="B18" s="410"/>
      <c r="C18" s="411"/>
      <c r="D18" s="662"/>
      <c r="E18" s="249"/>
      <c r="F18" s="641" t="s">
        <v>300</v>
      </c>
      <c r="G18" s="642"/>
      <c r="H18" s="643"/>
      <c r="I18" s="644"/>
      <c r="J18" s="644"/>
      <c r="K18" s="644"/>
      <c r="L18" s="644"/>
      <c r="M18" s="644"/>
      <c r="N18" s="644"/>
      <c r="O18" s="644"/>
      <c r="P18" s="644"/>
      <c r="Q18" s="532"/>
      <c r="R18" s="87"/>
      <c r="S18" s="87"/>
      <c r="U18" s="99" t="s">
        <v>301</v>
      </c>
      <c r="X18" s="99" t="s">
        <v>348</v>
      </c>
    </row>
    <row r="19" spans="1:33" ht="17.100000000000001" customHeight="1" thickBot="1">
      <c r="A19" s="409"/>
      <c r="B19" s="410"/>
      <c r="C19" s="411"/>
      <c r="D19" s="645" t="s">
        <v>280</v>
      </c>
      <c r="E19" s="152" t="s">
        <v>302</v>
      </c>
      <c r="F19" s="423" t="s">
        <v>96</v>
      </c>
      <c r="G19" s="487"/>
      <c r="H19" s="464"/>
      <c r="I19" s="153"/>
      <c r="J19" s="153"/>
      <c r="K19" s="153"/>
      <c r="L19" s="153"/>
      <c r="M19" s="153"/>
      <c r="N19" s="153"/>
      <c r="O19" s="153"/>
      <c r="P19" s="153"/>
      <c r="Q19" s="248"/>
      <c r="R19" s="87"/>
      <c r="S19" s="88"/>
      <c r="U19" s="99" t="s">
        <v>294</v>
      </c>
      <c r="X19" s="99" t="s">
        <v>349</v>
      </c>
    </row>
    <row r="20" spans="1:33" ht="17.100000000000001" customHeight="1" thickBot="1">
      <c r="A20" s="409"/>
      <c r="B20" s="410"/>
      <c r="C20" s="411"/>
      <c r="D20" s="646"/>
      <c r="E20" s="154" t="s">
        <v>303</v>
      </c>
      <c r="F20" s="647" t="s">
        <v>111</v>
      </c>
      <c r="G20" s="648"/>
      <c r="H20" s="649" t="s">
        <v>299</v>
      </c>
      <c r="I20" s="650"/>
      <c r="J20" s="650"/>
      <c r="K20" s="650"/>
      <c r="L20" s="647" t="s">
        <v>112</v>
      </c>
      <c r="M20" s="651"/>
      <c r="N20" s="651"/>
      <c r="O20" s="651"/>
      <c r="P20" s="651"/>
      <c r="Q20" s="652"/>
      <c r="R20" s="87"/>
      <c r="S20" s="87"/>
      <c r="U20" s="99" t="s">
        <v>304</v>
      </c>
      <c r="X20" s="99" t="s">
        <v>350</v>
      </c>
    </row>
    <row r="21" spans="1:33" ht="17.100000000000001" customHeight="1" thickBot="1">
      <c r="A21" s="695" t="s">
        <v>305</v>
      </c>
      <c r="B21" s="696"/>
      <c r="C21" s="697"/>
      <c r="D21" s="706" t="s">
        <v>80</v>
      </c>
      <c r="E21" s="707"/>
      <c r="F21" s="677" t="s">
        <v>109</v>
      </c>
      <c r="G21" s="678"/>
      <c r="H21" s="678"/>
      <c r="I21" s="678"/>
      <c r="J21" s="678"/>
      <c r="K21" s="678"/>
      <c r="L21" s="678"/>
      <c r="M21" s="678"/>
      <c r="N21" s="678"/>
      <c r="O21" s="678"/>
      <c r="P21" s="678"/>
      <c r="Q21" s="679"/>
      <c r="R21" s="87"/>
      <c r="S21" s="88"/>
      <c r="X21" s="99" t="s">
        <v>351</v>
      </c>
    </row>
    <row r="22" spans="1:33" ht="17.100000000000001" customHeight="1" thickBot="1">
      <c r="A22" s="698"/>
      <c r="B22" s="699"/>
      <c r="C22" s="700"/>
      <c r="D22" s="708" t="s">
        <v>122</v>
      </c>
      <c r="E22" s="709"/>
      <c r="F22" s="663"/>
      <c r="G22" s="664"/>
      <c r="H22" s="664"/>
      <c r="I22" s="664"/>
      <c r="J22" s="664"/>
      <c r="K22" s="664"/>
      <c r="L22" s="664"/>
      <c r="M22" s="664"/>
      <c r="N22" s="664"/>
      <c r="O22" s="664"/>
      <c r="P22" s="664"/>
      <c r="Q22" s="665"/>
      <c r="R22" s="87"/>
      <c r="S22" s="87"/>
      <c r="U22" s="11" t="s">
        <v>210</v>
      </c>
      <c r="X22" s="99" t="s">
        <v>352</v>
      </c>
    </row>
    <row r="23" spans="1:33" ht="17.100000000000001" customHeight="1" thickBot="1">
      <c r="A23" s="698"/>
      <c r="B23" s="699"/>
      <c r="C23" s="700"/>
      <c r="D23" s="708" t="s">
        <v>81</v>
      </c>
      <c r="E23" s="709"/>
      <c r="F23" s="663"/>
      <c r="G23" s="664"/>
      <c r="H23" s="664"/>
      <c r="I23" s="664"/>
      <c r="J23" s="664"/>
      <c r="K23" s="664"/>
      <c r="L23" s="664"/>
      <c r="M23" s="664"/>
      <c r="N23" s="664"/>
      <c r="O23" s="664"/>
      <c r="P23" s="664"/>
      <c r="Q23" s="665"/>
      <c r="R23" s="87"/>
      <c r="S23" s="87"/>
      <c r="U23" s="11" t="s">
        <v>211</v>
      </c>
      <c r="X23" s="99" t="s">
        <v>353</v>
      </c>
    </row>
    <row r="24" spans="1:33" ht="17.100000000000001" customHeight="1" thickBot="1">
      <c r="A24" s="701"/>
      <c r="B24" s="702"/>
      <c r="C24" s="700"/>
      <c r="D24" s="708" t="s">
        <v>123</v>
      </c>
      <c r="E24" s="709"/>
      <c r="F24" s="663"/>
      <c r="G24" s="664"/>
      <c r="H24" s="664"/>
      <c r="I24" s="664"/>
      <c r="J24" s="664"/>
      <c r="K24" s="664"/>
      <c r="L24" s="664"/>
      <c r="M24" s="664"/>
      <c r="N24" s="664"/>
      <c r="O24" s="664"/>
      <c r="P24" s="664"/>
      <c r="Q24" s="665"/>
      <c r="R24" s="87"/>
      <c r="S24" s="87"/>
      <c r="U24" s="99" t="s">
        <v>212</v>
      </c>
      <c r="X24" s="99" t="s">
        <v>354</v>
      </c>
    </row>
    <row r="25" spans="1:33" ht="17.100000000000001" customHeight="1" thickBot="1">
      <c r="A25" s="703"/>
      <c r="B25" s="704"/>
      <c r="C25" s="705"/>
      <c r="D25" s="708" t="s">
        <v>82</v>
      </c>
      <c r="E25" s="709"/>
      <c r="F25" s="663"/>
      <c r="G25" s="664"/>
      <c r="H25" s="664"/>
      <c r="I25" s="664"/>
      <c r="J25" s="664"/>
      <c r="K25" s="664"/>
      <c r="L25" s="664"/>
      <c r="M25" s="664"/>
      <c r="N25" s="664"/>
      <c r="O25" s="664"/>
      <c r="P25" s="664"/>
      <c r="Q25" s="665"/>
      <c r="R25" s="87"/>
      <c r="S25" s="87"/>
      <c r="U25" s="155" t="s">
        <v>318</v>
      </c>
      <c r="X25" s="99" t="s">
        <v>355</v>
      </c>
    </row>
    <row r="26" spans="1:33" s="6" customFormat="1" ht="17.100000000000001" customHeight="1" thickBot="1">
      <c r="A26" s="666" t="s">
        <v>306</v>
      </c>
      <c r="B26" s="667"/>
      <c r="C26" s="668"/>
      <c r="D26" s="675" t="s">
        <v>41</v>
      </c>
      <c r="E26" s="676"/>
      <c r="F26" s="677" t="s">
        <v>109</v>
      </c>
      <c r="G26" s="678"/>
      <c r="H26" s="678"/>
      <c r="I26" s="678"/>
      <c r="J26" s="678"/>
      <c r="K26" s="678"/>
      <c r="L26" s="678"/>
      <c r="M26" s="678"/>
      <c r="N26" s="678"/>
      <c r="O26" s="678"/>
      <c r="P26" s="678"/>
      <c r="Q26" s="679"/>
      <c r="R26" s="13"/>
      <c r="S26" s="88"/>
      <c r="U26" s="11" t="s">
        <v>113</v>
      </c>
      <c r="V26" s="11"/>
      <c r="W26" s="11"/>
      <c r="X26" s="11" t="s">
        <v>356</v>
      </c>
      <c r="Y26" s="11"/>
      <c r="Z26" s="11"/>
      <c r="AA26" s="11"/>
      <c r="AB26" s="11"/>
      <c r="AC26" s="11"/>
      <c r="AD26" s="11"/>
      <c r="AE26" s="11"/>
      <c r="AF26" s="11"/>
      <c r="AG26" s="11"/>
    </row>
    <row r="27" spans="1:33" s="6" customFormat="1" ht="17.100000000000001" customHeight="1" thickBot="1">
      <c r="A27" s="669"/>
      <c r="B27" s="670"/>
      <c r="C27" s="671"/>
      <c r="D27" s="680"/>
      <c r="E27" s="681"/>
      <c r="F27" s="682" t="s">
        <v>95</v>
      </c>
      <c r="G27" s="683"/>
      <c r="H27" s="684"/>
      <c r="I27" s="685" t="s">
        <v>120</v>
      </c>
      <c r="J27" s="686"/>
      <c r="K27" s="687"/>
      <c r="L27" s="688"/>
      <c r="M27" s="689"/>
      <c r="N27" s="689"/>
      <c r="O27" s="689"/>
      <c r="P27" s="689"/>
      <c r="Q27" s="690"/>
      <c r="R27" s="13"/>
      <c r="S27" s="5"/>
      <c r="U27" s="11" t="s">
        <v>319</v>
      </c>
      <c r="V27" s="11"/>
      <c r="W27" s="11"/>
      <c r="X27" s="11"/>
      <c r="Y27" s="11"/>
      <c r="Z27" s="11"/>
      <c r="AA27" s="11"/>
      <c r="AB27" s="11"/>
      <c r="AC27" s="11"/>
      <c r="AD27" s="11"/>
      <c r="AE27" s="11"/>
      <c r="AF27" s="11"/>
      <c r="AG27" s="11"/>
    </row>
    <row r="28" spans="1:33" s="6" customFormat="1" ht="17.100000000000001" customHeight="1" thickBot="1">
      <c r="A28" s="669"/>
      <c r="B28" s="670"/>
      <c r="C28" s="671"/>
      <c r="D28" s="691" t="s">
        <v>157</v>
      </c>
      <c r="E28" s="692"/>
      <c r="F28" s="663"/>
      <c r="G28" s="693"/>
      <c r="H28" s="693"/>
      <c r="I28" s="693"/>
      <c r="J28" s="693"/>
      <c r="K28" s="693"/>
      <c r="L28" s="693"/>
      <c r="M28" s="693"/>
      <c r="N28" s="693"/>
      <c r="O28" s="693"/>
      <c r="P28" s="693"/>
      <c r="Q28" s="694"/>
      <c r="R28" s="13"/>
      <c r="S28" s="5"/>
      <c r="U28" s="11" t="s">
        <v>114</v>
      </c>
      <c r="V28" s="11"/>
      <c r="W28" s="11"/>
      <c r="X28" s="11"/>
      <c r="Y28" s="11"/>
      <c r="Z28" s="11"/>
      <c r="AA28" s="11"/>
      <c r="AB28" s="11"/>
      <c r="AC28" s="11"/>
      <c r="AD28" s="11"/>
      <c r="AE28" s="11"/>
      <c r="AF28" s="11"/>
      <c r="AG28" s="11"/>
    </row>
    <row r="29" spans="1:33" s="6" customFormat="1" ht="17.100000000000001" customHeight="1" thickBot="1">
      <c r="A29" s="669"/>
      <c r="B29" s="670"/>
      <c r="C29" s="671"/>
      <c r="D29" s="710" t="s">
        <v>90</v>
      </c>
      <c r="E29" s="711"/>
      <c r="F29" s="663"/>
      <c r="G29" s="693"/>
      <c r="H29" s="693"/>
      <c r="I29" s="693"/>
      <c r="J29" s="693"/>
      <c r="K29" s="693"/>
      <c r="L29" s="693"/>
      <c r="M29" s="693"/>
      <c r="N29" s="693"/>
      <c r="O29" s="693"/>
      <c r="P29" s="693"/>
      <c r="Q29" s="694"/>
      <c r="R29" s="13"/>
      <c r="S29" s="5"/>
      <c r="U29" s="11" t="s">
        <v>320</v>
      </c>
      <c r="V29" s="11"/>
      <c r="W29" s="11"/>
      <c r="X29" s="11"/>
      <c r="Y29" s="11"/>
      <c r="Z29" s="11"/>
      <c r="AA29" s="11"/>
      <c r="AB29" s="11"/>
      <c r="AC29" s="11"/>
      <c r="AD29" s="11"/>
      <c r="AE29" s="11"/>
      <c r="AF29" s="11"/>
      <c r="AG29" s="11"/>
    </row>
    <row r="30" spans="1:33" s="6" customFormat="1" ht="17.100000000000001" customHeight="1" thickBot="1">
      <c r="A30" s="669"/>
      <c r="B30" s="670"/>
      <c r="C30" s="671"/>
      <c r="D30" s="680"/>
      <c r="E30" s="681"/>
      <c r="F30" s="682" t="s">
        <v>95</v>
      </c>
      <c r="G30" s="683"/>
      <c r="H30" s="684"/>
      <c r="I30" s="685" t="s">
        <v>121</v>
      </c>
      <c r="J30" s="686"/>
      <c r="K30" s="687"/>
      <c r="L30" s="688"/>
      <c r="M30" s="689"/>
      <c r="N30" s="689"/>
      <c r="O30" s="689"/>
      <c r="P30" s="689"/>
      <c r="Q30" s="690"/>
      <c r="R30" s="13"/>
      <c r="S30" s="5"/>
      <c r="U30" s="11" t="s">
        <v>321</v>
      </c>
      <c r="V30" s="11"/>
      <c r="W30" s="11"/>
      <c r="X30" s="11"/>
      <c r="Y30" s="11"/>
      <c r="Z30" s="11"/>
      <c r="AA30" s="11"/>
      <c r="AB30" s="11"/>
      <c r="AC30" s="11"/>
      <c r="AD30" s="11"/>
      <c r="AE30" s="11"/>
      <c r="AF30" s="11"/>
      <c r="AG30" s="11"/>
    </row>
    <row r="31" spans="1:33" s="6" customFormat="1" ht="17.100000000000001" customHeight="1" thickBot="1">
      <c r="A31" s="669"/>
      <c r="B31" s="670"/>
      <c r="C31" s="671"/>
      <c r="D31" s="691" t="s">
        <v>158</v>
      </c>
      <c r="E31" s="692"/>
      <c r="F31" s="663"/>
      <c r="G31" s="664"/>
      <c r="H31" s="664"/>
      <c r="I31" s="664"/>
      <c r="J31" s="664"/>
      <c r="K31" s="664"/>
      <c r="L31" s="664"/>
      <c r="M31" s="664"/>
      <c r="N31" s="664"/>
      <c r="O31" s="664"/>
      <c r="P31" s="664"/>
      <c r="Q31" s="665"/>
      <c r="R31" s="13"/>
      <c r="S31" s="5"/>
      <c r="U31" s="155" t="s">
        <v>322</v>
      </c>
      <c r="V31" s="11"/>
      <c r="W31" s="11"/>
      <c r="X31" s="11"/>
      <c r="Y31" s="11"/>
      <c r="Z31" s="11"/>
      <c r="AA31" s="11"/>
      <c r="AB31" s="11"/>
      <c r="AC31" s="11"/>
      <c r="AD31" s="11"/>
      <c r="AE31" s="11"/>
      <c r="AF31" s="11"/>
      <c r="AG31" s="11"/>
    </row>
    <row r="32" spans="1:33" s="6" customFormat="1" ht="17.100000000000001" customHeight="1" thickBot="1">
      <c r="A32" s="672"/>
      <c r="B32" s="673"/>
      <c r="C32" s="674"/>
      <c r="D32" s="716" t="s">
        <v>91</v>
      </c>
      <c r="E32" s="717"/>
      <c r="F32" s="663"/>
      <c r="G32" s="664"/>
      <c r="H32" s="664"/>
      <c r="I32" s="664"/>
      <c r="J32" s="664"/>
      <c r="K32" s="664"/>
      <c r="L32" s="664"/>
      <c r="M32" s="664"/>
      <c r="N32" s="664"/>
      <c r="O32" s="664"/>
      <c r="P32" s="664"/>
      <c r="Q32" s="665"/>
      <c r="R32" s="13"/>
      <c r="S32" s="5"/>
      <c r="U32" s="11" t="s">
        <v>323</v>
      </c>
      <c r="V32" s="11"/>
      <c r="W32" s="11"/>
      <c r="X32" s="11"/>
      <c r="Y32" s="11"/>
      <c r="Z32" s="11"/>
      <c r="AA32" s="11"/>
      <c r="AB32" s="11"/>
      <c r="AC32" s="11"/>
      <c r="AD32" s="11"/>
      <c r="AE32" s="11"/>
      <c r="AF32" s="11"/>
      <c r="AG32" s="11"/>
    </row>
    <row r="33" spans="1:33" s="6" customFormat="1" ht="17.100000000000001" customHeight="1" thickBot="1">
      <c r="A33" s="718" t="s">
        <v>307</v>
      </c>
      <c r="B33" s="719"/>
      <c r="C33" s="720"/>
      <c r="D33" s="675" t="s">
        <v>63</v>
      </c>
      <c r="E33" s="676"/>
      <c r="F33" s="677" t="s">
        <v>208</v>
      </c>
      <c r="G33" s="678"/>
      <c r="H33" s="678"/>
      <c r="I33" s="678"/>
      <c r="J33" s="678"/>
      <c r="K33" s="678"/>
      <c r="L33" s="678"/>
      <c r="M33" s="678"/>
      <c r="N33" s="678"/>
      <c r="O33" s="678"/>
      <c r="P33" s="678"/>
      <c r="Q33" s="679"/>
      <c r="R33" s="13"/>
      <c r="S33" s="88"/>
      <c r="U33" s="11" t="s">
        <v>321</v>
      </c>
      <c r="V33" s="11"/>
      <c r="W33" s="11"/>
      <c r="X33" s="11"/>
      <c r="Y33" s="11"/>
      <c r="Z33" s="11"/>
      <c r="AA33" s="11"/>
      <c r="AB33" s="11"/>
      <c r="AC33" s="11"/>
      <c r="AD33" s="11"/>
      <c r="AE33" s="11"/>
      <c r="AF33" s="11"/>
      <c r="AG33" s="11"/>
    </row>
    <row r="34" spans="1:33" s="6" customFormat="1" ht="11.45" customHeight="1" thickBot="1">
      <c r="A34" s="718"/>
      <c r="B34" s="719"/>
      <c r="C34" s="720"/>
      <c r="D34" s="712" t="s">
        <v>64</v>
      </c>
      <c r="E34" s="713"/>
      <c r="F34" s="724" t="s">
        <v>308</v>
      </c>
      <c r="G34" s="725"/>
      <c r="H34" s="728"/>
      <c r="I34" s="729"/>
      <c r="J34" s="729"/>
      <c r="K34" s="729"/>
      <c r="L34" s="729"/>
      <c r="M34" s="729"/>
      <c r="N34" s="729"/>
      <c r="O34" s="729"/>
      <c r="P34" s="729"/>
      <c r="Q34" s="730"/>
      <c r="R34" s="13"/>
      <c r="S34" s="5"/>
      <c r="U34" s="11" t="s">
        <v>318</v>
      </c>
      <c r="V34" s="11"/>
      <c r="W34" s="11"/>
      <c r="X34" s="11"/>
      <c r="Y34" s="11"/>
      <c r="Z34" s="11"/>
      <c r="AA34" s="11"/>
      <c r="AB34" s="11"/>
      <c r="AC34" s="11"/>
      <c r="AD34" s="11"/>
      <c r="AE34" s="11"/>
      <c r="AF34" s="11"/>
      <c r="AG34" s="11"/>
    </row>
    <row r="35" spans="1:33" s="6" customFormat="1" ht="11.45" customHeight="1" thickBot="1">
      <c r="A35" s="718"/>
      <c r="B35" s="719"/>
      <c r="C35" s="720"/>
      <c r="D35" s="732"/>
      <c r="E35" s="740"/>
      <c r="F35" s="726"/>
      <c r="G35" s="727"/>
      <c r="H35" s="731"/>
      <c r="I35" s="729"/>
      <c r="J35" s="729"/>
      <c r="K35" s="729"/>
      <c r="L35" s="729"/>
      <c r="M35" s="729"/>
      <c r="N35" s="729"/>
      <c r="O35" s="729"/>
      <c r="P35" s="729"/>
      <c r="Q35" s="730"/>
      <c r="R35" s="13"/>
      <c r="S35" s="5"/>
      <c r="U35" s="11" t="s">
        <v>115</v>
      </c>
      <c r="V35" s="11"/>
      <c r="W35" s="11"/>
      <c r="X35" s="11"/>
      <c r="Y35" s="11"/>
      <c r="Z35" s="11"/>
      <c r="AA35" s="11"/>
      <c r="AB35" s="11"/>
      <c r="AC35" s="11"/>
      <c r="AD35" s="11"/>
      <c r="AE35" s="11"/>
      <c r="AF35" s="11"/>
      <c r="AG35" s="11"/>
    </row>
    <row r="36" spans="1:33" s="6" customFormat="1" ht="11.45" customHeight="1" thickBot="1">
      <c r="A36" s="718"/>
      <c r="B36" s="719"/>
      <c r="C36" s="720"/>
      <c r="D36" s="712" t="s">
        <v>65</v>
      </c>
      <c r="E36" s="713"/>
      <c r="F36" s="734" t="s">
        <v>235</v>
      </c>
      <c r="G36" s="727"/>
      <c r="H36" s="728"/>
      <c r="I36" s="729"/>
      <c r="J36" s="729"/>
      <c r="K36" s="729"/>
      <c r="L36" s="729"/>
      <c r="M36" s="729"/>
      <c r="N36" s="729"/>
      <c r="O36" s="729"/>
      <c r="P36" s="729"/>
      <c r="Q36" s="730"/>
      <c r="R36" s="13"/>
      <c r="S36" s="5"/>
      <c r="U36" s="11" t="s">
        <v>116</v>
      </c>
      <c r="V36" s="11"/>
      <c r="W36" s="11"/>
      <c r="X36" s="11"/>
      <c r="Y36" s="11"/>
      <c r="Z36" s="11"/>
      <c r="AA36" s="11"/>
      <c r="AB36" s="11"/>
      <c r="AC36" s="11"/>
      <c r="AD36" s="11"/>
      <c r="AE36" s="11"/>
      <c r="AF36" s="11"/>
      <c r="AG36" s="11"/>
    </row>
    <row r="37" spans="1:33" s="6" customFormat="1" ht="11.45" customHeight="1" thickBot="1">
      <c r="A37" s="721"/>
      <c r="B37" s="722"/>
      <c r="C37" s="723"/>
      <c r="D37" s="737"/>
      <c r="E37" s="738"/>
      <c r="F37" s="735"/>
      <c r="G37" s="736"/>
      <c r="H37" s="731"/>
      <c r="I37" s="729"/>
      <c r="J37" s="729"/>
      <c r="K37" s="729"/>
      <c r="L37" s="729"/>
      <c r="M37" s="729"/>
      <c r="N37" s="729"/>
      <c r="O37" s="729"/>
      <c r="P37" s="729"/>
      <c r="Q37" s="730"/>
      <c r="R37" s="13"/>
      <c r="S37" s="5"/>
      <c r="U37" s="11" t="s">
        <v>117</v>
      </c>
      <c r="V37" s="11"/>
      <c r="W37" s="11"/>
      <c r="X37" s="11"/>
      <c r="Y37" s="11"/>
      <c r="Z37" s="11"/>
      <c r="AA37" s="11"/>
      <c r="AB37" s="11"/>
      <c r="AC37" s="11"/>
      <c r="AD37" s="11"/>
      <c r="AE37" s="11"/>
      <c r="AF37" s="11"/>
      <c r="AG37" s="11"/>
    </row>
    <row r="38" spans="1:33" s="6" customFormat="1" ht="17.100000000000001" customHeight="1" thickBot="1">
      <c r="A38" s="718" t="s">
        <v>309</v>
      </c>
      <c r="B38" s="719"/>
      <c r="C38" s="720"/>
      <c r="D38" s="675" t="s">
        <v>63</v>
      </c>
      <c r="E38" s="676"/>
      <c r="F38" s="677" t="s">
        <v>208</v>
      </c>
      <c r="G38" s="678"/>
      <c r="H38" s="678"/>
      <c r="I38" s="678"/>
      <c r="J38" s="678"/>
      <c r="K38" s="678"/>
      <c r="L38" s="678"/>
      <c r="M38" s="678"/>
      <c r="N38" s="678"/>
      <c r="O38" s="678"/>
      <c r="P38" s="678"/>
      <c r="Q38" s="679"/>
      <c r="R38" s="13"/>
      <c r="S38" s="88"/>
      <c r="U38" s="11" t="s">
        <v>118</v>
      </c>
      <c r="V38" s="11"/>
      <c r="W38" s="11"/>
      <c r="X38" s="11"/>
      <c r="Y38" s="11"/>
      <c r="Z38" s="11"/>
      <c r="AA38" s="11"/>
      <c r="AB38" s="11"/>
      <c r="AC38" s="11"/>
      <c r="AD38" s="11"/>
      <c r="AE38" s="11"/>
      <c r="AF38" s="11"/>
      <c r="AG38" s="11"/>
    </row>
    <row r="39" spans="1:33" s="6" customFormat="1" ht="12.75" thickBot="1">
      <c r="A39" s="718"/>
      <c r="B39" s="719"/>
      <c r="C39" s="720"/>
      <c r="D39" s="712" t="s">
        <v>64</v>
      </c>
      <c r="E39" s="713"/>
      <c r="F39" s="714" t="s">
        <v>219</v>
      </c>
      <c r="G39" s="715"/>
      <c r="H39" s="728"/>
      <c r="I39" s="729"/>
      <c r="J39" s="729"/>
      <c r="K39" s="729"/>
      <c r="L39" s="729"/>
      <c r="M39" s="729"/>
      <c r="N39" s="729"/>
      <c r="O39" s="729"/>
      <c r="P39" s="729"/>
      <c r="Q39" s="730"/>
      <c r="R39" s="13"/>
      <c r="S39" s="5"/>
      <c r="U39" s="11" t="s">
        <v>119</v>
      </c>
      <c r="V39" s="11"/>
      <c r="W39" s="11"/>
      <c r="X39" s="11"/>
      <c r="Y39" s="11"/>
      <c r="Z39" s="11"/>
      <c r="AA39" s="11"/>
      <c r="AB39" s="11"/>
      <c r="AC39" s="11"/>
      <c r="AD39" s="11"/>
      <c r="AE39" s="11"/>
      <c r="AF39" s="11"/>
      <c r="AG39" s="11"/>
    </row>
    <row r="40" spans="1:33" s="6" customFormat="1" ht="15" customHeight="1" thickBot="1">
      <c r="A40" s="718"/>
      <c r="B40" s="719"/>
      <c r="C40" s="720"/>
      <c r="D40" s="732"/>
      <c r="E40" s="733"/>
      <c r="F40" s="685"/>
      <c r="G40" s="687"/>
      <c r="H40" s="731"/>
      <c r="I40" s="729"/>
      <c r="J40" s="729"/>
      <c r="K40" s="729"/>
      <c r="L40" s="729"/>
      <c r="M40" s="729"/>
      <c r="N40" s="729"/>
      <c r="O40" s="729"/>
      <c r="P40" s="729"/>
      <c r="Q40" s="730"/>
      <c r="R40" s="13"/>
      <c r="S40" s="5"/>
      <c r="U40" s="11" t="s">
        <v>321</v>
      </c>
      <c r="V40" s="11"/>
      <c r="W40" s="11"/>
      <c r="X40" s="11"/>
      <c r="Y40" s="11"/>
      <c r="Z40" s="11"/>
      <c r="AA40" s="11"/>
      <c r="AB40" s="11"/>
      <c r="AC40" s="11"/>
      <c r="AD40" s="11"/>
      <c r="AE40" s="11"/>
      <c r="AF40" s="11"/>
      <c r="AG40" s="11"/>
    </row>
    <row r="41" spans="1:33" s="6" customFormat="1" ht="12.75" thickBot="1">
      <c r="A41" s="718"/>
      <c r="B41" s="719"/>
      <c r="C41" s="720"/>
      <c r="D41" s="712" t="s">
        <v>65</v>
      </c>
      <c r="E41" s="713"/>
      <c r="F41" s="714" t="s">
        <v>219</v>
      </c>
      <c r="G41" s="715"/>
      <c r="H41" s="728"/>
      <c r="I41" s="729"/>
      <c r="J41" s="729"/>
      <c r="K41" s="729"/>
      <c r="L41" s="729"/>
      <c r="M41" s="729"/>
      <c r="N41" s="729"/>
      <c r="O41" s="729"/>
      <c r="P41" s="729"/>
      <c r="Q41" s="730"/>
      <c r="R41" s="13"/>
      <c r="S41" s="5"/>
      <c r="U41" s="11" t="s">
        <v>124</v>
      </c>
      <c r="V41" s="11"/>
      <c r="W41" s="11"/>
      <c r="X41" s="11"/>
      <c r="Y41" s="11"/>
      <c r="Z41" s="11"/>
      <c r="AA41" s="11"/>
      <c r="AB41" s="11"/>
      <c r="AC41" s="11"/>
      <c r="AD41" s="11"/>
      <c r="AE41" s="11"/>
      <c r="AF41" s="11"/>
      <c r="AG41" s="11"/>
    </row>
    <row r="42" spans="1:33" s="6" customFormat="1" ht="15" customHeight="1" thickBot="1">
      <c r="A42" s="721"/>
      <c r="B42" s="722"/>
      <c r="C42" s="723"/>
      <c r="D42" s="737"/>
      <c r="E42" s="739"/>
      <c r="F42" s="685"/>
      <c r="G42" s="687"/>
      <c r="H42" s="731"/>
      <c r="I42" s="729"/>
      <c r="J42" s="729"/>
      <c r="K42" s="729"/>
      <c r="L42" s="729"/>
      <c r="M42" s="729"/>
      <c r="N42" s="729"/>
      <c r="O42" s="729"/>
      <c r="P42" s="729"/>
      <c r="Q42" s="730"/>
      <c r="R42" s="13"/>
      <c r="S42" s="5"/>
      <c r="U42" s="11" t="s">
        <v>125</v>
      </c>
      <c r="V42" s="11"/>
      <c r="W42" s="11"/>
      <c r="X42" s="11"/>
      <c r="Y42" s="11"/>
      <c r="Z42" s="11"/>
      <c r="AA42" s="11"/>
      <c r="AB42" s="11"/>
      <c r="AC42" s="11"/>
      <c r="AD42" s="11"/>
      <c r="AE42" s="11"/>
      <c r="AF42" s="11"/>
      <c r="AG42" s="11"/>
    </row>
    <row r="43" spans="1:33" s="6" customFormat="1" ht="24" customHeight="1" thickBot="1">
      <c r="A43" s="758" t="s">
        <v>344</v>
      </c>
      <c r="B43" s="758"/>
      <c r="C43" s="758"/>
      <c r="D43" s="443" t="s">
        <v>310</v>
      </c>
      <c r="E43" s="481"/>
      <c r="F43" s="746" t="s">
        <v>96</v>
      </c>
      <c r="G43" s="747"/>
      <c r="H43" s="757"/>
      <c r="I43" s="759"/>
      <c r="J43" s="760"/>
      <c r="K43" s="760"/>
      <c r="L43" s="760"/>
      <c r="M43" s="760"/>
      <c r="N43" s="760"/>
      <c r="O43" s="760"/>
      <c r="P43" s="760"/>
      <c r="Q43" s="761"/>
      <c r="R43" s="13"/>
      <c r="S43" s="88"/>
      <c r="U43" s="11" t="s">
        <v>321</v>
      </c>
      <c r="V43" s="11"/>
      <c r="W43" s="11"/>
      <c r="X43" s="11"/>
      <c r="Y43" s="11"/>
      <c r="Z43" s="11"/>
      <c r="AA43" s="11"/>
      <c r="AB43" s="11"/>
      <c r="AC43" s="11"/>
      <c r="AD43" s="11"/>
      <c r="AE43" s="11"/>
      <c r="AF43" s="11"/>
      <c r="AG43" s="11"/>
    </row>
    <row r="44" spans="1:33" s="6" customFormat="1" ht="15.75" customHeight="1" thickBot="1">
      <c r="A44" s="762" t="s">
        <v>312</v>
      </c>
      <c r="B44" s="763"/>
      <c r="C44" s="764"/>
      <c r="D44" s="771" t="s">
        <v>163</v>
      </c>
      <c r="E44" s="772"/>
      <c r="F44" s="423" t="s">
        <v>130</v>
      </c>
      <c r="G44" s="487"/>
      <c r="H44" s="487"/>
      <c r="I44" s="487"/>
      <c r="J44" s="424"/>
      <c r="K44" s="156"/>
      <c r="L44" s="157"/>
      <c r="M44" s="157"/>
      <c r="N44" s="157"/>
      <c r="O44" s="157"/>
      <c r="P44" s="157"/>
      <c r="Q44" s="158"/>
      <c r="R44" s="5"/>
      <c r="S44" s="88"/>
      <c r="U44" s="11" t="s">
        <v>318</v>
      </c>
      <c r="V44" s="11"/>
      <c r="W44" s="11"/>
      <c r="X44" s="11"/>
      <c r="Y44" s="11"/>
      <c r="Z44" s="11"/>
      <c r="AA44" s="11"/>
      <c r="AB44" s="11"/>
      <c r="AC44" s="11"/>
      <c r="AD44" s="11"/>
      <c r="AE44" s="11"/>
      <c r="AF44" s="11"/>
      <c r="AG44" s="11"/>
    </row>
    <row r="45" spans="1:33" s="6" customFormat="1" ht="17.100000000000001" customHeight="1" thickBot="1">
      <c r="A45" s="765"/>
      <c r="B45" s="766"/>
      <c r="C45" s="767"/>
      <c r="D45" s="773" t="s">
        <v>33</v>
      </c>
      <c r="E45" s="774"/>
      <c r="F45" s="774"/>
      <c r="G45" s="775"/>
      <c r="H45" s="776"/>
      <c r="I45" s="777"/>
      <c r="J45" s="778"/>
      <c r="K45" s="159" t="s">
        <v>34</v>
      </c>
      <c r="L45" s="159"/>
      <c r="M45" s="159"/>
      <c r="N45" s="159"/>
      <c r="O45" s="159"/>
      <c r="P45" s="160"/>
      <c r="Q45" s="161"/>
      <c r="R45" s="5"/>
      <c r="S45" s="5"/>
      <c r="U45" s="11" t="s">
        <v>324</v>
      </c>
      <c r="V45" s="11"/>
      <c r="W45" s="11"/>
      <c r="X45" s="11"/>
      <c r="Y45" s="11"/>
      <c r="Z45" s="11"/>
      <c r="AA45" s="11"/>
      <c r="AB45" s="11"/>
      <c r="AC45" s="11"/>
      <c r="AD45" s="11"/>
      <c r="AE45" s="11"/>
      <c r="AF45" s="11"/>
      <c r="AG45" s="11"/>
    </row>
    <row r="46" spans="1:33" s="6" customFormat="1" ht="17.100000000000001" customHeight="1" thickBot="1">
      <c r="A46" s="768"/>
      <c r="B46" s="769"/>
      <c r="C46" s="770"/>
      <c r="D46" s="779" t="s">
        <v>131</v>
      </c>
      <c r="E46" s="780"/>
      <c r="F46" s="780"/>
      <c r="G46" s="780"/>
      <c r="H46" s="780"/>
      <c r="I46" s="780"/>
      <c r="J46" s="780"/>
      <c r="K46" s="780"/>
      <c r="L46" s="780"/>
      <c r="M46" s="780"/>
      <c r="N46" s="781"/>
      <c r="O46" s="741"/>
      <c r="P46" s="742"/>
      <c r="Q46" s="743"/>
      <c r="R46" s="13"/>
      <c r="S46" s="5"/>
      <c r="U46" s="11" t="s">
        <v>325</v>
      </c>
      <c r="V46" s="11"/>
      <c r="W46" s="11"/>
      <c r="X46" s="11"/>
      <c r="Y46" s="11"/>
      <c r="Z46" s="11"/>
      <c r="AA46" s="11"/>
      <c r="AB46" s="11"/>
      <c r="AC46" s="11"/>
      <c r="AD46" s="11"/>
      <c r="AE46" s="11"/>
      <c r="AF46" s="11"/>
      <c r="AG46" s="11"/>
    </row>
    <row r="47" spans="1:33" ht="17.100000000000001" customHeight="1" thickBot="1">
      <c r="A47" s="491" t="s">
        <v>313</v>
      </c>
      <c r="B47" s="492"/>
      <c r="C47" s="493"/>
      <c r="D47" s="400" t="s">
        <v>133</v>
      </c>
      <c r="E47" s="745"/>
      <c r="F47" s="746" t="s">
        <v>96</v>
      </c>
      <c r="G47" s="747"/>
      <c r="H47" s="748" t="s">
        <v>32</v>
      </c>
      <c r="I47" s="749"/>
      <c r="J47" s="749"/>
      <c r="K47" s="749"/>
      <c r="L47" s="749"/>
      <c r="M47" s="750"/>
      <c r="N47" s="751"/>
      <c r="O47" s="752"/>
      <c r="P47" s="752"/>
      <c r="Q47" s="753"/>
      <c r="R47" s="87"/>
      <c r="S47" s="88"/>
      <c r="U47" s="11" t="s">
        <v>326</v>
      </c>
    </row>
    <row r="48" spans="1:33" ht="17.100000000000001" customHeight="1" thickBot="1">
      <c r="A48" s="616"/>
      <c r="B48" s="617"/>
      <c r="C48" s="744"/>
      <c r="D48" s="754" t="s">
        <v>132</v>
      </c>
      <c r="E48" s="755"/>
      <c r="F48" s="755"/>
      <c r="G48" s="756"/>
      <c r="H48" s="746" t="s">
        <v>216</v>
      </c>
      <c r="I48" s="747"/>
      <c r="J48" s="747"/>
      <c r="K48" s="747"/>
      <c r="L48" s="747"/>
      <c r="M48" s="747"/>
      <c r="N48" s="747"/>
      <c r="O48" s="747"/>
      <c r="P48" s="747"/>
      <c r="Q48" s="757"/>
      <c r="R48" s="87"/>
      <c r="S48" s="88"/>
      <c r="U48" s="155" t="s">
        <v>327</v>
      </c>
    </row>
    <row r="49" spans="1:33" ht="17.100000000000001" customHeight="1" thickBot="1">
      <c r="A49" s="406" t="s">
        <v>314</v>
      </c>
      <c r="B49" s="796"/>
      <c r="C49" s="797"/>
      <c r="D49" s="801" t="s">
        <v>79</v>
      </c>
      <c r="E49" s="802"/>
      <c r="F49" s="423" t="s">
        <v>103</v>
      </c>
      <c r="G49" s="803"/>
      <c r="H49" s="804"/>
      <c r="I49" s="162"/>
      <c r="J49" s="163"/>
      <c r="K49" s="163"/>
      <c r="L49" s="164"/>
      <c r="M49" s="165"/>
      <c r="N49" s="165"/>
      <c r="O49" s="165"/>
      <c r="P49" s="165"/>
      <c r="Q49" s="166"/>
      <c r="R49" s="87"/>
      <c r="S49" s="88"/>
      <c r="U49" s="99" t="s">
        <v>328</v>
      </c>
    </row>
    <row r="50" spans="1:33" ht="17.100000000000001" customHeight="1" thickBot="1">
      <c r="A50" s="798"/>
      <c r="B50" s="799"/>
      <c r="C50" s="800"/>
      <c r="D50" s="805" t="s">
        <v>94</v>
      </c>
      <c r="E50" s="806"/>
      <c r="F50" s="807"/>
      <c r="G50" s="808"/>
      <c r="H50" s="809"/>
      <c r="I50" s="810" t="s">
        <v>61</v>
      </c>
      <c r="J50" s="811"/>
      <c r="K50" s="812"/>
      <c r="L50" s="790"/>
      <c r="M50" s="791"/>
      <c r="N50" s="791"/>
      <c r="O50" s="791"/>
      <c r="P50" s="791"/>
      <c r="Q50" s="792"/>
      <c r="R50" s="87"/>
      <c r="S50" s="87"/>
      <c r="U50" s="99" t="s">
        <v>321</v>
      </c>
    </row>
    <row r="51" spans="1:33" s="6" customFormat="1" ht="24" customHeight="1" thickBot="1">
      <c r="A51" s="758" t="s">
        <v>315</v>
      </c>
      <c r="B51" s="758"/>
      <c r="C51" s="758"/>
      <c r="D51" s="443" t="s">
        <v>310</v>
      </c>
      <c r="E51" s="481"/>
      <c r="F51" s="746" t="s">
        <v>96</v>
      </c>
      <c r="G51" s="747"/>
      <c r="H51" s="757"/>
      <c r="I51" s="759"/>
      <c r="J51" s="760"/>
      <c r="K51" s="760"/>
      <c r="L51" s="760"/>
      <c r="M51" s="760"/>
      <c r="N51" s="760"/>
      <c r="O51" s="760"/>
      <c r="P51" s="760"/>
      <c r="Q51" s="761"/>
      <c r="R51" s="13"/>
      <c r="S51" s="88"/>
      <c r="U51" s="11" t="s">
        <v>329</v>
      </c>
      <c r="V51" s="11"/>
      <c r="W51" s="11"/>
      <c r="X51" s="11"/>
      <c r="Y51" s="11"/>
      <c r="Z51" s="11"/>
      <c r="AA51" s="11"/>
      <c r="AB51" s="11"/>
      <c r="AC51" s="11"/>
      <c r="AD51" s="11"/>
      <c r="AE51" s="11"/>
      <c r="AF51" s="11"/>
      <c r="AG51" s="11"/>
    </row>
    <row r="52" spans="1:33" s="6" customFormat="1" ht="17.100000000000001" customHeight="1" thickBot="1">
      <c r="A52" s="762" t="s">
        <v>316</v>
      </c>
      <c r="B52" s="763"/>
      <c r="C52" s="764"/>
      <c r="D52" s="443" t="s">
        <v>36</v>
      </c>
      <c r="E52" s="481"/>
      <c r="F52" s="450" t="s">
        <v>96</v>
      </c>
      <c r="G52" s="451"/>
      <c r="H52" s="452"/>
      <c r="I52" s="793" t="s">
        <v>37</v>
      </c>
      <c r="J52" s="794"/>
      <c r="K52" s="795"/>
      <c r="L52" s="477"/>
      <c r="M52" s="478"/>
      <c r="N52" s="478"/>
      <c r="O52" s="478"/>
      <c r="P52" s="478"/>
      <c r="Q52" s="479"/>
      <c r="R52" s="13"/>
      <c r="S52" s="88"/>
      <c r="U52" s="11" t="s">
        <v>138</v>
      </c>
      <c r="V52" s="11"/>
      <c r="W52" s="11"/>
      <c r="X52" s="11"/>
      <c r="Y52" s="11"/>
      <c r="Z52" s="11"/>
      <c r="AA52" s="11"/>
      <c r="AB52" s="11"/>
      <c r="AC52" s="11"/>
      <c r="AD52" s="11"/>
      <c r="AE52" s="11"/>
      <c r="AF52" s="11"/>
      <c r="AG52" s="11"/>
    </row>
    <row r="53" spans="1:33" s="6" customFormat="1" ht="17.100000000000001" customHeight="1" thickBot="1">
      <c r="A53" s="768"/>
      <c r="B53" s="769"/>
      <c r="C53" s="770"/>
      <c r="D53" s="782" t="s">
        <v>156</v>
      </c>
      <c r="E53" s="783"/>
      <c r="F53" s="465"/>
      <c r="G53" s="466"/>
      <c r="H53" s="466"/>
      <c r="I53" s="466"/>
      <c r="J53" s="466"/>
      <c r="K53" s="466"/>
      <c r="L53" s="466"/>
      <c r="M53" s="466"/>
      <c r="N53" s="466"/>
      <c r="O53" s="466"/>
      <c r="P53" s="466"/>
      <c r="Q53" s="467"/>
      <c r="R53" s="13"/>
      <c r="S53" s="5"/>
      <c r="U53" s="11" t="s">
        <v>311</v>
      </c>
      <c r="V53" s="11"/>
      <c r="W53" s="11"/>
      <c r="X53" s="11"/>
      <c r="Y53" s="11"/>
      <c r="Z53" s="11"/>
      <c r="AA53" s="11"/>
      <c r="AB53" s="11"/>
      <c r="AC53" s="11"/>
      <c r="AD53" s="11"/>
      <c r="AE53" s="11"/>
      <c r="AF53" s="11"/>
      <c r="AG53" s="11"/>
    </row>
    <row r="54" spans="1:33" ht="18" customHeight="1" thickBot="1">
      <c r="A54" s="482" t="s">
        <v>293</v>
      </c>
      <c r="B54" s="483"/>
      <c r="C54" s="484"/>
      <c r="D54" s="443" t="s">
        <v>79</v>
      </c>
      <c r="E54" s="481"/>
      <c r="F54" s="784" t="s">
        <v>96</v>
      </c>
      <c r="G54" s="785"/>
      <c r="H54" s="786"/>
      <c r="I54" s="787" t="s">
        <v>317</v>
      </c>
      <c r="J54" s="788"/>
      <c r="K54" s="788"/>
      <c r="L54" s="788"/>
      <c r="M54" s="788"/>
      <c r="N54" s="788"/>
      <c r="O54" s="788"/>
      <c r="P54" s="788"/>
      <c r="Q54" s="789"/>
      <c r="R54" s="87"/>
      <c r="S54" s="88"/>
      <c r="U54" s="99" t="s">
        <v>212</v>
      </c>
    </row>
    <row r="55" spans="1:33" ht="4.5" customHeight="1" thickBot="1">
      <c r="A55" s="167"/>
      <c r="B55" s="168"/>
      <c r="C55" s="167"/>
      <c r="D55" s="167"/>
      <c r="E55" s="95"/>
      <c r="F55" s="95"/>
      <c r="G55" s="95"/>
      <c r="H55" s="95"/>
      <c r="I55" s="169"/>
      <c r="J55" s="169"/>
      <c r="K55" s="169"/>
      <c r="L55" s="169"/>
      <c r="M55" s="169"/>
      <c r="N55" s="169"/>
      <c r="O55" s="169"/>
      <c r="P55" s="169"/>
      <c r="Q55" s="169"/>
      <c r="R55" s="87"/>
      <c r="S55" s="88"/>
      <c r="U55" s="99" t="s">
        <v>126</v>
      </c>
    </row>
    <row r="56" spans="1:33" s="6" customFormat="1" ht="10.5" customHeight="1" thickBot="1">
      <c r="A56" s="101" t="s">
        <v>42</v>
      </c>
      <c r="B56" s="170"/>
      <c r="C56" s="99" t="s">
        <v>43</v>
      </c>
      <c r="D56" s="99"/>
      <c r="E56" s="99"/>
      <c r="F56" s="99"/>
      <c r="G56" s="103"/>
      <c r="H56" s="99"/>
      <c r="I56" s="99"/>
      <c r="J56" s="99"/>
      <c r="K56" s="99"/>
      <c r="L56" s="99"/>
      <c r="M56" s="99"/>
      <c r="N56" s="99"/>
      <c r="O56" s="99"/>
      <c r="P56" s="99"/>
      <c r="Q56" s="99"/>
      <c r="R56" s="13"/>
      <c r="S56" s="88"/>
      <c r="U56" s="99" t="s">
        <v>127</v>
      </c>
      <c r="V56" s="11"/>
      <c r="W56" s="11"/>
      <c r="X56" s="11"/>
      <c r="Y56" s="11"/>
      <c r="Z56" s="11"/>
      <c r="AA56" s="11"/>
      <c r="AB56" s="11"/>
      <c r="AC56" s="11"/>
      <c r="AD56" s="11"/>
      <c r="AE56" s="11"/>
      <c r="AF56" s="11"/>
      <c r="AG56" s="11"/>
    </row>
    <row r="57" spans="1:33" s="99" customFormat="1" ht="10.5" customHeight="1" thickBot="1">
      <c r="A57" s="101"/>
      <c r="B57" s="104"/>
      <c r="C57" s="99" t="s">
        <v>159</v>
      </c>
      <c r="G57" s="103"/>
      <c r="R57" s="98"/>
      <c r="S57" s="98"/>
      <c r="U57" s="99" t="s">
        <v>128</v>
      </c>
    </row>
    <row r="58" spans="1:33" s="99" customFormat="1" ht="10.5" customHeight="1">
      <c r="A58" s="105" t="s">
        <v>45</v>
      </c>
      <c r="B58" s="99" t="s">
        <v>46</v>
      </c>
      <c r="U58" s="99" t="s">
        <v>129</v>
      </c>
    </row>
    <row r="59" spans="1:33" s="99" customFormat="1" ht="10.5" customHeight="1">
      <c r="A59" s="105" t="s">
        <v>47</v>
      </c>
      <c r="B59" s="614" t="s">
        <v>368</v>
      </c>
      <c r="C59" s="614"/>
      <c r="D59" s="614"/>
      <c r="E59" s="614"/>
      <c r="F59" s="614"/>
      <c r="G59" s="614"/>
      <c r="H59" s="614"/>
      <c r="I59" s="614"/>
      <c r="J59" s="614"/>
      <c r="K59" s="614"/>
      <c r="L59" s="614"/>
      <c r="M59" s="614"/>
      <c r="U59" s="99" t="s">
        <v>273</v>
      </c>
    </row>
    <row r="60" spans="1:33" s="99" customFormat="1">
      <c r="A60" s="90"/>
      <c r="B60" s="90"/>
      <c r="C60" s="90"/>
      <c r="D60" s="90"/>
      <c r="E60" s="90"/>
      <c r="F60" s="90"/>
      <c r="G60" s="92"/>
      <c r="H60" s="90"/>
      <c r="I60" s="90"/>
      <c r="J60" s="90"/>
      <c r="K60" s="90"/>
      <c r="L60" s="90"/>
      <c r="M60" s="90"/>
      <c r="N60" s="90"/>
      <c r="O60" s="90"/>
      <c r="P60" s="90"/>
      <c r="Q60" s="90"/>
      <c r="U60" s="99" t="s">
        <v>35</v>
      </c>
    </row>
    <row r="61" spans="1:33" ht="12" customHeight="1">
      <c r="U61" s="99" t="s">
        <v>217</v>
      </c>
    </row>
    <row r="62" spans="1:33" ht="12" customHeight="1">
      <c r="U62" s="99" t="s">
        <v>138</v>
      </c>
    </row>
    <row r="63" spans="1:33" ht="12" customHeight="1">
      <c r="U63" s="99" t="s">
        <v>140</v>
      </c>
    </row>
    <row r="64" spans="1:33" ht="12" customHeight="1">
      <c r="U64" s="99" t="s">
        <v>138</v>
      </c>
    </row>
    <row r="65" spans="7:21" ht="12" customHeight="1"/>
    <row r="66" spans="7:21" ht="12" customHeight="1">
      <c r="U66" s="90"/>
    </row>
    <row r="67" spans="7:21" ht="12" customHeight="1">
      <c r="U67" s="90"/>
    </row>
    <row r="68" spans="7:21" ht="12" customHeight="1">
      <c r="U68" s="90"/>
    </row>
    <row r="69" spans="7:21" ht="12" customHeight="1">
      <c r="U69" s="90"/>
    </row>
    <row r="70" spans="7:21" ht="12" customHeight="1">
      <c r="U70" s="90"/>
    </row>
    <row r="71" spans="7:21" ht="12" customHeight="1">
      <c r="G71" s="90"/>
      <c r="U71" s="90"/>
    </row>
    <row r="72" spans="7:21" ht="12" customHeight="1">
      <c r="G72" s="90"/>
      <c r="U72" s="90"/>
    </row>
    <row r="73" spans="7:21" ht="12" customHeight="1">
      <c r="G73" s="90"/>
      <c r="U73" s="90"/>
    </row>
    <row r="74" spans="7:21" ht="12" customHeight="1">
      <c r="G74" s="90"/>
      <c r="U74" s="90"/>
    </row>
    <row r="75" spans="7:21" ht="12" customHeight="1">
      <c r="G75" s="90"/>
      <c r="U75" s="90"/>
    </row>
    <row r="76" spans="7:21" ht="12" customHeight="1">
      <c r="G76" s="90"/>
      <c r="U76" s="90"/>
    </row>
    <row r="77" spans="7:21" ht="12" customHeight="1">
      <c r="G77" s="90"/>
      <c r="U77" s="90"/>
    </row>
    <row r="78" spans="7:21" ht="12" customHeight="1">
      <c r="G78" s="90"/>
      <c r="U78" s="90"/>
    </row>
    <row r="79" spans="7:21" ht="12" customHeight="1">
      <c r="G79" s="90"/>
    </row>
    <row r="80" spans="7:21" ht="12" customHeight="1">
      <c r="G80" s="90"/>
    </row>
    <row r="81" spans="7:7" ht="12" customHeight="1">
      <c r="G81" s="90"/>
    </row>
    <row r="82" spans="7:7" ht="12" customHeight="1">
      <c r="G82" s="90"/>
    </row>
    <row r="83" spans="7:7" ht="12" customHeight="1">
      <c r="G83" s="90"/>
    </row>
    <row r="84" spans="7:7" ht="12" customHeight="1">
      <c r="G84" s="90"/>
    </row>
    <row r="85" spans="7:7" ht="12" customHeight="1">
      <c r="G85" s="90"/>
    </row>
    <row r="86" spans="7:7" ht="12" customHeight="1">
      <c r="G86" s="90"/>
    </row>
    <row r="87" spans="7:7" ht="12" customHeight="1">
      <c r="G87" s="90"/>
    </row>
    <row r="88" spans="7:7" ht="12" customHeight="1">
      <c r="G88" s="90"/>
    </row>
    <row r="89" spans="7:7" ht="12" customHeight="1">
      <c r="G89" s="90"/>
    </row>
    <row r="90" spans="7:7" ht="12" customHeight="1">
      <c r="G90" s="90"/>
    </row>
    <row r="91" spans="7:7" ht="12" customHeight="1">
      <c r="G91" s="90"/>
    </row>
    <row r="92" spans="7:7" ht="12" customHeight="1">
      <c r="G92" s="90"/>
    </row>
    <row r="93" spans="7:7" ht="12" customHeight="1">
      <c r="G93" s="90"/>
    </row>
    <row r="94" spans="7:7" ht="12" customHeight="1">
      <c r="G94" s="90"/>
    </row>
    <row r="95" spans="7:7" ht="12" customHeight="1">
      <c r="G95" s="90"/>
    </row>
    <row r="96" spans="7:7" ht="12" customHeight="1">
      <c r="G96" s="90"/>
    </row>
    <row r="97" spans="7:7" ht="12" customHeight="1">
      <c r="G97" s="90"/>
    </row>
    <row r="98" spans="7:7" ht="12" customHeight="1">
      <c r="G98" s="90"/>
    </row>
    <row r="99" spans="7:7" ht="12" customHeight="1">
      <c r="G99" s="90"/>
    </row>
    <row r="100" spans="7:7" ht="12" customHeight="1">
      <c r="G100" s="90"/>
    </row>
    <row r="101" spans="7:7" ht="12" customHeight="1">
      <c r="G101" s="90"/>
    </row>
    <row r="102" spans="7:7" ht="12" customHeight="1">
      <c r="G102" s="90"/>
    </row>
    <row r="103" spans="7:7" ht="12" customHeight="1">
      <c r="G103" s="90"/>
    </row>
    <row r="104" spans="7:7" ht="12" customHeight="1">
      <c r="G104" s="90"/>
    </row>
    <row r="105" spans="7:7" ht="12" customHeight="1">
      <c r="G105" s="90"/>
    </row>
    <row r="106" spans="7:7" ht="12" customHeight="1">
      <c r="G106" s="90"/>
    </row>
    <row r="107" spans="7:7" ht="12" customHeight="1">
      <c r="G107" s="90"/>
    </row>
    <row r="108" spans="7:7" ht="12" customHeight="1">
      <c r="G108" s="90"/>
    </row>
    <row r="109" spans="7:7" ht="12" customHeight="1">
      <c r="G109" s="90"/>
    </row>
    <row r="110" spans="7:7" ht="12" customHeight="1">
      <c r="G110" s="90"/>
    </row>
    <row r="111" spans="7:7">
      <c r="G111" s="90"/>
    </row>
    <row r="112" spans="7:7">
      <c r="G112" s="90"/>
    </row>
    <row r="113" spans="7:7">
      <c r="G113" s="90"/>
    </row>
    <row r="114" spans="7:7">
      <c r="G114" s="90"/>
    </row>
    <row r="115" spans="7:7">
      <c r="G115" s="90"/>
    </row>
    <row r="116" spans="7:7">
      <c r="G116" s="90"/>
    </row>
    <row r="117" spans="7:7">
      <c r="G117" s="90"/>
    </row>
    <row r="118" spans="7:7">
      <c r="G118" s="90"/>
    </row>
    <row r="120" spans="7:7">
      <c r="G120" s="90"/>
    </row>
    <row r="121" spans="7:7">
      <c r="G121" s="90"/>
    </row>
    <row r="122" spans="7:7">
      <c r="G122" s="90"/>
    </row>
    <row r="123" spans="7:7">
      <c r="G123" s="90"/>
    </row>
    <row r="124" spans="7:7">
      <c r="G124" s="90"/>
    </row>
    <row r="125" spans="7:7">
      <c r="G125" s="90"/>
    </row>
    <row r="126" spans="7:7">
      <c r="G126" s="90"/>
    </row>
    <row r="127" spans="7:7">
      <c r="G127" s="90"/>
    </row>
    <row r="129" spans="7:7">
      <c r="G129" s="90"/>
    </row>
    <row r="130" spans="7:7">
      <c r="G130" s="90"/>
    </row>
    <row r="135" spans="7:7">
      <c r="G135" s="90"/>
    </row>
    <row r="136" spans="7:7">
      <c r="G136" s="90"/>
    </row>
    <row r="137" spans="7:7">
      <c r="G137" s="90"/>
    </row>
    <row r="138" spans="7:7">
      <c r="G138" s="90"/>
    </row>
    <row r="139" spans="7:7">
      <c r="G139" s="90"/>
    </row>
    <row r="140" spans="7:7">
      <c r="G140" s="90"/>
    </row>
  </sheetData>
  <sheetProtection sheet="1" selectLockedCells="1"/>
  <mergeCells count="132">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9:D15"/>
    <mergeCell ref="F9:J9"/>
    <mergeCell ref="K9:Q9"/>
    <mergeCell ref="F10:Q10"/>
    <mergeCell ref="F11:Q11"/>
    <mergeCell ref="F12:Q12"/>
    <mergeCell ref="F13:Q13"/>
    <mergeCell ref="F14:Q14"/>
    <mergeCell ref="F15:Q15"/>
    <mergeCell ref="B59:M59"/>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s>
  <phoneticPr fontId="3"/>
  <dataValidations count="24">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8:Q38 F33:Q33">
      <formula1>$U$41:$U$43</formula1>
    </dataValidation>
    <dataValidation type="list" allowBlank="1" showInputMessage="1" showErrorMessage="1" sqref="F26:Q26">
      <formula1>$U$31:$U$33</formula1>
    </dataValidation>
    <dataValidation allowBlank="1" showInputMessage="1" showErrorMessage="1" prompt="入力は_x000a_西暦/月/日" sqref="N47:Q47 L49:Q50 L52:Q52"/>
    <dataValidation type="list" errorStyle="warning" allowBlank="1" showInputMessage="1" showErrorMessage="1" sqref="F52:H52">
      <formula1>"顕彰歴あり,なし"</formula1>
    </dataValidation>
    <dataValidation type="list" errorStyle="warning" allowBlank="1" showInputMessage="1" showErrorMessage="1" sqref="F20:G20 F5:G8">
      <formula1>$U$5:$U$7</formula1>
    </dataValidation>
    <dataValidation allowBlank="1" showErrorMessage="1" sqref="F22:Q22 F50:H50"/>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49:H49">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1:H51">
      <formula1>$U$53:$U$54</formula1>
    </dataValidation>
    <dataValidation type="list" errorStyle="warning" allowBlank="1" showInputMessage="1" showErrorMessage="1" sqref="H48:Q48">
      <formula1>$U$59:$U$60</formula1>
    </dataValidation>
    <dataValidation type="list" errorStyle="warning" allowBlank="1" showErrorMessage="1" sqref="F47:G47">
      <formula1>$U$61:$U$62</formula1>
    </dataValidation>
    <dataValidation type="list" errorStyle="warning" allowBlank="1" showInputMessage="1" showErrorMessage="1" sqref="F54:H54">
      <formula1>$U$63:$U$64</formula1>
    </dataValidation>
    <dataValidation type="list" errorStyle="warning" allowBlank="1" showInputMessage="1" showErrorMessage="1" sqref="F43:H43">
      <formula1>$U$51:$U$52</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44:J44">
      <formula1>$U$55:$U$58</formula1>
    </dataValidation>
  </dataValidations>
  <pageMargins left="0.78740157480314965" right="0.47244094488188981" top="0.6692913385826772" bottom="0.47244094488188981" header="0.27559055118110237" footer="0.31496062992125984"/>
  <pageSetup paperSize="9" scale="87"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85" zoomScaleNormal="100" zoomScaleSheetLayoutView="85" workbookViewId="0">
      <selection activeCell="D36" sqref="D36:H3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377</v>
      </c>
      <c r="B1" s="9"/>
      <c r="C1" s="9"/>
      <c r="D1" s="9"/>
      <c r="E1" s="9"/>
      <c r="F1" s="9"/>
      <c r="G1" s="9"/>
      <c r="H1" s="9"/>
      <c r="I1" s="9"/>
      <c r="J1" s="9"/>
      <c r="K1" s="9"/>
      <c r="L1" s="9"/>
      <c r="M1" s="9"/>
      <c r="N1" s="9"/>
    </row>
    <row r="2" spans="1:25" s="109" customFormat="1" ht="12.75" thickBot="1">
      <c r="A2" s="106"/>
      <c r="B2" s="106"/>
      <c r="C2" s="106"/>
      <c r="D2" s="106"/>
      <c r="E2" s="106"/>
      <c r="H2" s="854" t="s">
        <v>0</v>
      </c>
      <c r="I2" s="855"/>
      <c r="J2" s="856">
        <v>21071202</v>
      </c>
      <c r="K2" s="857"/>
      <c r="L2" s="857"/>
      <c r="M2" s="858"/>
      <c r="N2" s="110"/>
      <c r="O2" s="106"/>
      <c r="P2" s="106"/>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09" customFormat="1" ht="23.25" customHeight="1" thickBot="1">
      <c r="A4" s="509" t="s">
        <v>78</v>
      </c>
      <c r="B4" s="509"/>
      <c r="C4" s="509"/>
      <c r="D4" s="509"/>
      <c r="E4" s="509"/>
      <c r="F4" s="509"/>
      <c r="G4" s="509"/>
      <c r="H4" s="509"/>
      <c r="I4" s="509"/>
      <c r="J4" s="509"/>
      <c r="K4" s="509"/>
      <c r="L4" s="509"/>
      <c r="M4" s="509"/>
      <c r="N4" s="509"/>
      <c r="O4" s="106"/>
      <c r="P4" s="106"/>
    </row>
    <row r="5" spans="1:25" s="127" customFormat="1" ht="18" customHeight="1" thickBot="1">
      <c r="A5" s="126" t="s">
        <v>1</v>
      </c>
      <c r="B5" s="859" t="str">
        <f>'様式-共1-Ⅰ（プラント）'!B7</f>
        <v>地下鉄南北線愛宕橋配電室外３箇所高圧受電設備等更新工事</v>
      </c>
      <c r="C5" s="860"/>
      <c r="D5" s="860"/>
      <c r="E5" s="860"/>
      <c r="F5" s="860"/>
      <c r="G5" s="860"/>
      <c r="H5" s="860"/>
      <c r="I5" s="860"/>
      <c r="J5" s="860"/>
      <c r="K5" s="860"/>
      <c r="L5" s="860"/>
      <c r="M5" s="860"/>
      <c r="N5" s="86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17">
        <v>1</v>
      </c>
      <c r="B8" s="813" t="s">
        <v>339</v>
      </c>
      <c r="C8" s="814"/>
      <c r="D8" s="814"/>
      <c r="E8" s="814"/>
      <c r="F8" s="814"/>
      <c r="G8" s="814"/>
      <c r="H8" s="815"/>
      <c r="I8" s="816" t="s">
        <v>60</v>
      </c>
      <c r="J8" s="817"/>
      <c r="K8" s="818"/>
      <c r="L8" s="819"/>
      <c r="M8" s="819"/>
      <c r="N8" s="820"/>
    </row>
    <row r="9" spans="1:25" ht="21.75" customHeight="1" thickBot="1">
      <c r="A9" s="817"/>
      <c r="B9" s="824" t="s">
        <v>340</v>
      </c>
      <c r="C9" s="825"/>
      <c r="D9" s="825"/>
      <c r="E9" s="825"/>
      <c r="F9" s="825"/>
      <c r="G9" s="825"/>
      <c r="H9" s="826"/>
      <c r="I9" s="816"/>
      <c r="J9" s="817"/>
      <c r="K9" s="821"/>
      <c r="L9" s="822"/>
      <c r="M9" s="822"/>
      <c r="N9" s="823"/>
    </row>
    <row r="10" spans="1:25" ht="18" customHeight="1" thickBot="1">
      <c r="A10" s="828"/>
      <c r="B10" s="639" t="s">
        <v>66</v>
      </c>
      <c r="C10" s="827"/>
      <c r="D10" s="839"/>
      <c r="E10" s="840"/>
      <c r="F10" s="840"/>
      <c r="G10" s="840"/>
      <c r="H10" s="845"/>
      <c r="I10" s="849" t="s">
        <v>61</v>
      </c>
      <c r="J10" s="850"/>
      <c r="K10" s="846"/>
      <c r="L10" s="847"/>
      <c r="M10" s="847"/>
      <c r="N10" s="848"/>
    </row>
    <row r="11" spans="1:25" ht="18" customHeight="1" thickBot="1">
      <c r="A11" s="828"/>
      <c r="B11" s="817" t="s">
        <v>160</v>
      </c>
      <c r="C11" s="833"/>
      <c r="D11" s="839"/>
      <c r="E11" s="840"/>
      <c r="F11" s="840"/>
      <c r="G11" s="840"/>
      <c r="H11" s="845"/>
      <c r="I11" s="849" t="s">
        <v>87</v>
      </c>
      <c r="J11" s="850"/>
      <c r="K11" s="851"/>
      <c r="L11" s="852"/>
      <c r="M11" s="852"/>
      <c r="N11" s="853"/>
    </row>
    <row r="12" spans="1:25" ht="18" customHeight="1" thickBot="1">
      <c r="A12" s="828"/>
      <c r="B12" s="817" t="s">
        <v>67</v>
      </c>
      <c r="C12" s="833"/>
      <c r="D12" s="834"/>
      <c r="E12" s="835"/>
      <c r="F12" s="835"/>
      <c r="G12" s="835"/>
      <c r="H12" s="836"/>
      <c r="I12" s="837" t="s">
        <v>69</v>
      </c>
      <c r="J12" s="838"/>
      <c r="K12" s="834"/>
      <c r="L12" s="835"/>
      <c r="M12" s="835"/>
      <c r="N12" s="836"/>
    </row>
    <row r="13" spans="1:25" ht="18" customHeight="1" thickBot="1">
      <c r="A13" s="828"/>
      <c r="B13" s="817" t="s">
        <v>68</v>
      </c>
      <c r="C13" s="833"/>
      <c r="D13" s="839" t="s">
        <v>215</v>
      </c>
      <c r="E13" s="840"/>
      <c r="F13" s="840"/>
      <c r="G13" s="841"/>
      <c r="H13" s="842" t="s">
        <v>83</v>
      </c>
      <c r="I13" s="843"/>
      <c r="J13" s="844" t="s">
        <v>215</v>
      </c>
      <c r="K13" s="840"/>
      <c r="L13" s="840"/>
      <c r="M13" s="840"/>
      <c r="N13" s="845"/>
    </row>
    <row r="14" spans="1:25" ht="14.25" thickBot="1">
      <c r="A14" s="817">
        <v>2</v>
      </c>
      <c r="B14" s="813" t="s">
        <v>339</v>
      </c>
      <c r="C14" s="814"/>
      <c r="D14" s="814"/>
      <c r="E14" s="814"/>
      <c r="F14" s="814"/>
      <c r="G14" s="814"/>
      <c r="H14" s="815"/>
      <c r="I14" s="816" t="s">
        <v>60</v>
      </c>
      <c r="J14" s="817"/>
      <c r="K14" s="818"/>
      <c r="L14" s="819"/>
      <c r="M14" s="819"/>
      <c r="N14" s="820"/>
    </row>
    <row r="15" spans="1:25" ht="21.75" customHeight="1" thickBot="1">
      <c r="A15" s="817"/>
      <c r="B15" s="824" t="s">
        <v>340</v>
      </c>
      <c r="C15" s="825"/>
      <c r="D15" s="825"/>
      <c r="E15" s="825"/>
      <c r="F15" s="825"/>
      <c r="G15" s="825"/>
      <c r="H15" s="826"/>
      <c r="I15" s="816"/>
      <c r="J15" s="817"/>
      <c r="K15" s="821"/>
      <c r="L15" s="822"/>
      <c r="M15" s="822"/>
      <c r="N15" s="823"/>
    </row>
    <row r="16" spans="1:25" ht="18" customHeight="1" thickBot="1">
      <c r="A16" s="828"/>
      <c r="B16" s="639" t="s">
        <v>66</v>
      </c>
      <c r="C16" s="827"/>
      <c r="D16" s="839"/>
      <c r="E16" s="840"/>
      <c r="F16" s="840"/>
      <c r="G16" s="840"/>
      <c r="H16" s="845"/>
      <c r="I16" s="816" t="s">
        <v>61</v>
      </c>
      <c r="J16" s="817"/>
      <c r="K16" s="846"/>
      <c r="L16" s="847"/>
      <c r="M16" s="847"/>
      <c r="N16" s="848"/>
    </row>
    <row r="17" spans="1:14" ht="18" customHeight="1" thickBot="1">
      <c r="A17" s="828"/>
      <c r="B17" s="817" t="s">
        <v>160</v>
      </c>
      <c r="C17" s="833"/>
      <c r="D17" s="839"/>
      <c r="E17" s="840"/>
      <c r="F17" s="840"/>
      <c r="G17" s="840"/>
      <c r="H17" s="845"/>
      <c r="I17" s="849" t="s">
        <v>87</v>
      </c>
      <c r="J17" s="850"/>
      <c r="K17" s="851"/>
      <c r="L17" s="852"/>
      <c r="M17" s="852"/>
      <c r="N17" s="853"/>
    </row>
    <row r="18" spans="1:14" ht="18" customHeight="1" thickBot="1">
      <c r="A18" s="828"/>
      <c r="B18" s="817" t="s">
        <v>67</v>
      </c>
      <c r="C18" s="833"/>
      <c r="D18" s="834"/>
      <c r="E18" s="835"/>
      <c r="F18" s="835"/>
      <c r="G18" s="835"/>
      <c r="H18" s="836"/>
      <c r="I18" s="837" t="s">
        <v>69</v>
      </c>
      <c r="J18" s="838"/>
      <c r="K18" s="834"/>
      <c r="L18" s="835"/>
      <c r="M18" s="835"/>
      <c r="N18" s="836"/>
    </row>
    <row r="19" spans="1:14" ht="18" customHeight="1" thickBot="1">
      <c r="A19" s="828"/>
      <c r="B19" s="817" t="s">
        <v>68</v>
      </c>
      <c r="C19" s="833"/>
      <c r="D19" s="839" t="s">
        <v>215</v>
      </c>
      <c r="E19" s="840"/>
      <c r="F19" s="840"/>
      <c r="G19" s="841"/>
      <c r="H19" s="842" t="s">
        <v>83</v>
      </c>
      <c r="I19" s="843"/>
      <c r="J19" s="844" t="s">
        <v>215</v>
      </c>
      <c r="K19" s="840"/>
      <c r="L19" s="840"/>
      <c r="M19" s="840"/>
      <c r="N19" s="845"/>
    </row>
    <row r="20" spans="1:14" ht="14.25" thickBot="1">
      <c r="A20" s="817">
        <v>3</v>
      </c>
      <c r="B20" s="813" t="s">
        <v>339</v>
      </c>
      <c r="C20" s="814"/>
      <c r="D20" s="814"/>
      <c r="E20" s="814"/>
      <c r="F20" s="814"/>
      <c r="G20" s="814"/>
      <c r="H20" s="815"/>
      <c r="I20" s="816" t="s">
        <v>60</v>
      </c>
      <c r="J20" s="817"/>
      <c r="K20" s="818"/>
      <c r="L20" s="819"/>
      <c r="M20" s="819"/>
      <c r="N20" s="820"/>
    </row>
    <row r="21" spans="1:14" ht="21.75" customHeight="1" thickBot="1">
      <c r="A21" s="817"/>
      <c r="B21" s="824" t="s">
        <v>340</v>
      </c>
      <c r="C21" s="825"/>
      <c r="D21" s="825"/>
      <c r="E21" s="825"/>
      <c r="F21" s="825"/>
      <c r="G21" s="825"/>
      <c r="H21" s="826"/>
      <c r="I21" s="816"/>
      <c r="J21" s="817"/>
      <c r="K21" s="821"/>
      <c r="L21" s="822"/>
      <c r="M21" s="822"/>
      <c r="N21" s="823"/>
    </row>
    <row r="22" spans="1:14" ht="18" customHeight="1" thickBot="1">
      <c r="A22" s="828"/>
      <c r="B22" s="639" t="s">
        <v>66</v>
      </c>
      <c r="C22" s="827"/>
      <c r="D22" s="839"/>
      <c r="E22" s="840"/>
      <c r="F22" s="840"/>
      <c r="G22" s="840"/>
      <c r="H22" s="845"/>
      <c r="I22" s="816" t="s">
        <v>61</v>
      </c>
      <c r="J22" s="817"/>
      <c r="K22" s="846"/>
      <c r="L22" s="847"/>
      <c r="M22" s="847"/>
      <c r="N22" s="848"/>
    </row>
    <row r="23" spans="1:14" ht="18" customHeight="1" thickBot="1">
      <c r="A23" s="828"/>
      <c r="B23" s="817" t="s">
        <v>160</v>
      </c>
      <c r="C23" s="833"/>
      <c r="D23" s="839"/>
      <c r="E23" s="840"/>
      <c r="F23" s="840"/>
      <c r="G23" s="840"/>
      <c r="H23" s="845"/>
      <c r="I23" s="849" t="s">
        <v>87</v>
      </c>
      <c r="J23" s="850"/>
      <c r="K23" s="851"/>
      <c r="L23" s="852"/>
      <c r="M23" s="852"/>
      <c r="N23" s="853"/>
    </row>
    <row r="24" spans="1:14" ht="18" customHeight="1" thickBot="1">
      <c r="A24" s="828"/>
      <c r="B24" s="817" t="s">
        <v>67</v>
      </c>
      <c r="C24" s="833"/>
      <c r="D24" s="834"/>
      <c r="E24" s="835"/>
      <c r="F24" s="835"/>
      <c r="G24" s="835"/>
      <c r="H24" s="836"/>
      <c r="I24" s="837" t="s">
        <v>69</v>
      </c>
      <c r="J24" s="838"/>
      <c r="K24" s="834"/>
      <c r="L24" s="835"/>
      <c r="M24" s="835"/>
      <c r="N24" s="836"/>
    </row>
    <row r="25" spans="1:14" ht="18" customHeight="1" thickBot="1">
      <c r="A25" s="828"/>
      <c r="B25" s="817" t="s">
        <v>68</v>
      </c>
      <c r="C25" s="833"/>
      <c r="D25" s="839" t="s">
        <v>215</v>
      </c>
      <c r="E25" s="840"/>
      <c r="F25" s="840"/>
      <c r="G25" s="841"/>
      <c r="H25" s="842" t="s">
        <v>83</v>
      </c>
      <c r="I25" s="843"/>
      <c r="J25" s="844" t="s">
        <v>215</v>
      </c>
      <c r="K25" s="840"/>
      <c r="L25" s="840"/>
      <c r="M25" s="840"/>
      <c r="N25" s="845"/>
    </row>
    <row r="26" spans="1:14" ht="14.25" thickBot="1">
      <c r="A26" s="817">
        <v>4</v>
      </c>
      <c r="B26" s="813" t="s">
        <v>339</v>
      </c>
      <c r="C26" s="814"/>
      <c r="D26" s="814"/>
      <c r="E26" s="814"/>
      <c r="F26" s="814"/>
      <c r="G26" s="814"/>
      <c r="H26" s="815"/>
      <c r="I26" s="816" t="s">
        <v>60</v>
      </c>
      <c r="J26" s="817"/>
      <c r="K26" s="818"/>
      <c r="L26" s="819"/>
      <c r="M26" s="819"/>
      <c r="N26" s="820"/>
    </row>
    <row r="27" spans="1:14" ht="21.75" customHeight="1" thickBot="1">
      <c r="A27" s="817"/>
      <c r="B27" s="824" t="s">
        <v>340</v>
      </c>
      <c r="C27" s="825"/>
      <c r="D27" s="825"/>
      <c r="E27" s="825"/>
      <c r="F27" s="825"/>
      <c r="G27" s="825"/>
      <c r="H27" s="826"/>
      <c r="I27" s="816"/>
      <c r="J27" s="817"/>
      <c r="K27" s="821"/>
      <c r="L27" s="822"/>
      <c r="M27" s="822"/>
      <c r="N27" s="823"/>
    </row>
    <row r="28" spans="1:14" ht="18" customHeight="1" thickBot="1">
      <c r="A28" s="828"/>
      <c r="B28" s="639" t="s">
        <v>66</v>
      </c>
      <c r="C28" s="827"/>
      <c r="D28" s="839"/>
      <c r="E28" s="840"/>
      <c r="F28" s="840"/>
      <c r="G28" s="840"/>
      <c r="H28" s="845"/>
      <c r="I28" s="816" t="s">
        <v>61</v>
      </c>
      <c r="J28" s="817"/>
      <c r="K28" s="846"/>
      <c r="L28" s="847"/>
      <c r="M28" s="847"/>
      <c r="N28" s="848"/>
    </row>
    <row r="29" spans="1:14" ht="18" customHeight="1" thickBot="1">
      <c r="A29" s="828"/>
      <c r="B29" s="817" t="s">
        <v>160</v>
      </c>
      <c r="C29" s="833"/>
      <c r="D29" s="839"/>
      <c r="E29" s="840"/>
      <c r="F29" s="840"/>
      <c r="G29" s="840"/>
      <c r="H29" s="845"/>
      <c r="I29" s="849" t="s">
        <v>87</v>
      </c>
      <c r="J29" s="850"/>
      <c r="K29" s="851"/>
      <c r="L29" s="852"/>
      <c r="M29" s="852"/>
      <c r="N29" s="853"/>
    </row>
    <row r="30" spans="1:14" ht="18" customHeight="1" thickBot="1">
      <c r="A30" s="828"/>
      <c r="B30" s="817" t="s">
        <v>67</v>
      </c>
      <c r="C30" s="833"/>
      <c r="D30" s="834"/>
      <c r="E30" s="835"/>
      <c r="F30" s="835"/>
      <c r="G30" s="835"/>
      <c r="H30" s="836"/>
      <c r="I30" s="837" t="s">
        <v>69</v>
      </c>
      <c r="J30" s="838"/>
      <c r="K30" s="834"/>
      <c r="L30" s="835"/>
      <c r="M30" s="835"/>
      <c r="N30" s="836"/>
    </row>
    <row r="31" spans="1:14" ht="18" customHeight="1" thickBot="1">
      <c r="A31" s="828"/>
      <c r="B31" s="817" t="s">
        <v>68</v>
      </c>
      <c r="C31" s="833"/>
      <c r="D31" s="839" t="s">
        <v>215</v>
      </c>
      <c r="E31" s="840"/>
      <c r="F31" s="840"/>
      <c r="G31" s="841"/>
      <c r="H31" s="842" t="s">
        <v>83</v>
      </c>
      <c r="I31" s="843"/>
      <c r="J31" s="844" t="s">
        <v>215</v>
      </c>
      <c r="K31" s="840"/>
      <c r="L31" s="840"/>
      <c r="M31" s="840"/>
      <c r="N31" s="845"/>
    </row>
    <row r="32" spans="1:14" ht="14.25" thickBot="1">
      <c r="A32" s="817">
        <v>5</v>
      </c>
      <c r="B32" s="813" t="s">
        <v>339</v>
      </c>
      <c r="C32" s="814"/>
      <c r="D32" s="814"/>
      <c r="E32" s="814"/>
      <c r="F32" s="814"/>
      <c r="G32" s="814"/>
      <c r="H32" s="815"/>
      <c r="I32" s="816" t="s">
        <v>60</v>
      </c>
      <c r="J32" s="817"/>
      <c r="K32" s="818"/>
      <c r="L32" s="819"/>
      <c r="M32" s="819"/>
      <c r="N32" s="820"/>
    </row>
    <row r="33" spans="1:14" ht="21.75" customHeight="1" thickBot="1">
      <c r="A33" s="817"/>
      <c r="B33" s="824" t="s">
        <v>340</v>
      </c>
      <c r="C33" s="825"/>
      <c r="D33" s="825"/>
      <c r="E33" s="825"/>
      <c r="F33" s="825"/>
      <c r="G33" s="825"/>
      <c r="H33" s="826"/>
      <c r="I33" s="816"/>
      <c r="J33" s="817"/>
      <c r="K33" s="821"/>
      <c r="L33" s="822"/>
      <c r="M33" s="822"/>
      <c r="N33" s="823"/>
    </row>
    <row r="34" spans="1:14" ht="18" customHeight="1" thickBot="1">
      <c r="A34" s="828"/>
      <c r="B34" s="639" t="s">
        <v>66</v>
      </c>
      <c r="C34" s="827"/>
      <c r="D34" s="839"/>
      <c r="E34" s="840"/>
      <c r="F34" s="840"/>
      <c r="G34" s="840"/>
      <c r="H34" s="845"/>
      <c r="I34" s="816" t="s">
        <v>61</v>
      </c>
      <c r="J34" s="817"/>
      <c r="K34" s="846"/>
      <c r="L34" s="847"/>
      <c r="M34" s="847"/>
      <c r="N34" s="848"/>
    </row>
    <row r="35" spans="1:14" ht="18" customHeight="1" thickBot="1">
      <c r="A35" s="828"/>
      <c r="B35" s="817" t="s">
        <v>160</v>
      </c>
      <c r="C35" s="833"/>
      <c r="D35" s="839"/>
      <c r="E35" s="840"/>
      <c r="F35" s="840"/>
      <c r="G35" s="840"/>
      <c r="H35" s="845"/>
      <c r="I35" s="849" t="s">
        <v>87</v>
      </c>
      <c r="J35" s="850"/>
      <c r="K35" s="851"/>
      <c r="L35" s="852"/>
      <c r="M35" s="852"/>
      <c r="N35" s="853"/>
    </row>
    <row r="36" spans="1:14" ht="18" customHeight="1" thickBot="1">
      <c r="A36" s="828"/>
      <c r="B36" s="817" t="s">
        <v>67</v>
      </c>
      <c r="C36" s="833"/>
      <c r="D36" s="834"/>
      <c r="E36" s="835"/>
      <c r="F36" s="835"/>
      <c r="G36" s="835"/>
      <c r="H36" s="836"/>
      <c r="I36" s="837" t="s">
        <v>69</v>
      </c>
      <c r="J36" s="838"/>
      <c r="K36" s="834"/>
      <c r="L36" s="835"/>
      <c r="M36" s="835"/>
      <c r="N36" s="836"/>
    </row>
    <row r="37" spans="1:14" ht="18" customHeight="1" thickBot="1">
      <c r="A37" s="828"/>
      <c r="B37" s="817" t="s">
        <v>68</v>
      </c>
      <c r="C37" s="833"/>
      <c r="D37" s="839" t="s">
        <v>215</v>
      </c>
      <c r="E37" s="840"/>
      <c r="F37" s="840"/>
      <c r="G37" s="841"/>
      <c r="H37" s="842" t="s">
        <v>83</v>
      </c>
      <c r="I37" s="843"/>
      <c r="J37" s="844" t="s">
        <v>215</v>
      </c>
      <c r="K37" s="840"/>
      <c r="L37" s="840"/>
      <c r="M37" s="840"/>
      <c r="N37" s="845"/>
    </row>
    <row r="38" spans="1:14" ht="8.25" customHeight="1">
      <c r="A38" s="241"/>
      <c r="B38" s="241"/>
      <c r="C38" s="241"/>
      <c r="D38" s="242"/>
      <c r="E38" s="242"/>
      <c r="F38" s="242"/>
      <c r="G38" s="242"/>
      <c r="H38" s="242"/>
      <c r="I38" s="242"/>
      <c r="J38" s="242"/>
      <c r="K38" s="242"/>
      <c r="L38" s="242"/>
      <c r="M38" s="241"/>
      <c r="N38" s="241"/>
    </row>
    <row r="39" spans="1:14" s="125" customFormat="1" ht="18" customHeight="1">
      <c r="A39" s="828" t="s">
        <v>84</v>
      </c>
      <c r="B39" s="828"/>
      <c r="C39" s="828"/>
      <c r="D39" s="829" t="s">
        <v>85</v>
      </c>
      <c r="E39" s="829"/>
      <c r="F39" s="829"/>
      <c r="G39" s="829"/>
      <c r="H39" s="829"/>
      <c r="I39" s="829"/>
      <c r="J39" s="829"/>
      <c r="K39" s="829"/>
      <c r="L39" s="830" t="s">
        <v>239</v>
      </c>
      <c r="M39" s="831"/>
      <c r="N39" s="832"/>
    </row>
    <row r="40" spans="1:14" ht="14.25" thickBot="1">
      <c r="A40" s="11"/>
      <c r="B40" s="11"/>
      <c r="C40" s="11"/>
      <c r="D40" s="11"/>
      <c r="E40" s="11"/>
      <c r="F40" s="11"/>
      <c r="G40" s="11"/>
      <c r="H40" s="11"/>
      <c r="I40" s="11"/>
      <c r="J40" s="11"/>
      <c r="K40" s="11"/>
      <c r="L40" s="9"/>
      <c r="M40" s="9"/>
      <c r="N40" s="9"/>
    </row>
    <row r="41" spans="1:14" s="8" customFormat="1" ht="12" customHeight="1" thickBot="1">
      <c r="A41" s="243" t="s">
        <v>42</v>
      </c>
      <c r="B41" s="124"/>
      <c r="C41" s="142" t="s">
        <v>161</v>
      </c>
      <c r="D41" s="11"/>
      <c r="E41" s="142"/>
      <c r="F41" s="142"/>
      <c r="G41" s="11"/>
      <c r="H41" s="11"/>
      <c r="I41" s="11"/>
      <c r="J41" s="11"/>
      <c r="K41" s="11"/>
      <c r="L41" s="10"/>
      <c r="M41" s="10"/>
      <c r="N41" s="10"/>
    </row>
    <row r="42" spans="1:14" s="8" customFormat="1" ht="12" customHeight="1">
      <c r="A42" s="244" t="s">
        <v>45</v>
      </c>
      <c r="B42" s="80" t="s">
        <v>86</v>
      </c>
      <c r="C42" s="11"/>
      <c r="D42" s="11"/>
      <c r="E42" s="11"/>
      <c r="F42" s="11"/>
      <c r="G42" s="11"/>
      <c r="H42" s="11"/>
      <c r="I42" s="11"/>
      <c r="J42" s="11"/>
      <c r="K42" s="11"/>
      <c r="L42" s="10"/>
      <c r="M42" s="10"/>
      <c r="N42" s="10"/>
    </row>
    <row r="43" spans="1:14" s="8" customFormat="1" ht="12" customHeight="1">
      <c r="A43" s="244"/>
      <c r="B43" s="80" t="s">
        <v>269</v>
      </c>
      <c r="C43" s="11"/>
      <c r="D43" s="11"/>
      <c r="E43" s="11"/>
      <c r="F43" s="11"/>
      <c r="G43" s="11"/>
      <c r="H43" s="11"/>
      <c r="I43" s="11"/>
      <c r="J43" s="11"/>
      <c r="K43" s="11"/>
      <c r="L43" s="10"/>
      <c r="M43" s="10"/>
      <c r="N43" s="10"/>
    </row>
    <row r="44" spans="1:14" s="8" customFormat="1" ht="12" customHeight="1">
      <c r="A44" s="244" t="s">
        <v>47</v>
      </c>
      <c r="B44" s="11" t="s">
        <v>70</v>
      </c>
      <c r="C44" s="11"/>
      <c r="D44" s="11"/>
      <c r="E44" s="11"/>
      <c r="F44" s="11"/>
      <c r="G44" s="11"/>
      <c r="H44" s="11"/>
      <c r="I44" s="11"/>
      <c r="J44" s="11"/>
      <c r="K44" s="11"/>
      <c r="L44" s="10"/>
      <c r="M44" s="10"/>
      <c r="N44" s="10"/>
    </row>
    <row r="45" spans="1:14" s="8" customFormat="1" ht="12" customHeight="1">
      <c r="A45" s="244" t="s">
        <v>71</v>
      </c>
      <c r="B45" s="81" t="s">
        <v>162</v>
      </c>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pageMargins left="0.78740157480314965" right="0.47244094488188981" top="0.6692913385826772" bottom="0.47244094488188981" header="0.27559055118110237"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view="pageBreakPreview" topLeftCell="A4" zoomScaleNormal="118" zoomScaleSheetLayoutView="100" workbookViewId="0">
      <selection activeCell="D9" sqref="D9:L9"/>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62" t="s">
        <v>387</v>
      </c>
      <c r="B1" s="862"/>
      <c r="C1" s="263"/>
      <c r="D1" s="263"/>
      <c r="E1" s="264"/>
      <c r="F1" s="263"/>
      <c r="G1" s="263"/>
      <c r="H1" s="263"/>
      <c r="I1" s="263"/>
      <c r="J1" s="263"/>
      <c r="K1" s="263"/>
      <c r="L1" s="265"/>
      <c r="M1" s="263"/>
      <c r="N1" s="263"/>
    </row>
    <row r="2" spans="1:25" s="125" customFormat="1" ht="12.75" thickBot="1">
      <c r="B2" s="263"/>
      <c r="C2" s="263"/>
      <c r="D2" s="263"/>
      <c r="E2" s="266" t="s">
        <v>0</v>
      </c>
      <c r="F2" s="286">
        <v>21071202</v>
      </c>
      <c r="G2" s="287"/>
      <c r="H2" s="287"/>
      <c r="I2" s="287"/>
      <c r="J2" s="287"/>
      <c r="K2" s="288"/>
      <c r="L2" s="267"/>
      <c r="M2" s="263"/>
      <c r="N2" s="263"/>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25" customFormat="1" ht="23.25" customHeight="1" thickBot="1">
      <c r="A4" s="863" t="s">
        <v>388</v>
      </c>
      <c r="B4" s="863"/>
      <c r="C4" s="863"/>
      <c r="D4" s="863"/>
      <c r="E4" s="863"/>
      <c r="F4" s="863"/>
      <c r="G4" s="863"/>
      <c r="H4" s="863"/>
      <c r="I4" s="863"/>
      <c r="J4" s="863"/>
      <c r="K4" s="863"/>
      <c r="L4" s="863"/>
      <c r="M4" s="263"/>
      <c r="N4" s="263"/>
    </row>
    <row r="5" spans="1:25" s="125" customFormat="1" ht="23.25" customHeight="1" thickBot="1">
      <c r="A5" s="864" t="s">
        <v>389</v>
      </c>
      <c r="B5" s="865"/>
      <c r="C5" s="268" t="s">
        <v>390</v>
      </c>
      <c r="D5" s="868"/>
      <c r="E5" s="869"/>
      <c r="F5" s="869"/>
      <c r="G5" s="869"/>
      <c r="H5" s="869"/>
      <c r="I5" s="869"/>
      <c r="J5" s="869"/>
      <c r="K5" s="869"/>
      <c r="L5" s="870"/>
      <c r="M5" s="263"/>
      <c r="N5" s="263"/>
    </row>
    <row r="6" spans="1:25" s="125" customFormat="1" ht="23.25" customHeight="1" thickBot="1">
      <c r="A6" s="866"/>
      <c r="B6" s="867"/>
      <c r="C6" s="268" t="s">
        <v>391</v>
      </c>
      <c r="D6" s="868"/>
      <c r="E6" s="582"/>
      <c r="F6" s="582"/>
      <c r="G6" s="582"/>
      <c r="H6" s="582"/>
      <c r="I6" s="583"/>
      <c r="J6" s="269" t="s">
        <v>392</v>
      </c>
      <c r="K6" s="270"/>
      <c r="L6" s="271"/>
      <c r="M6" s="263"/>
      <c r="N6" s="263"/>
    </row>
    <row r="7" spans="1:25" s="125" customFormat="1" ht="23.25" customHeight="1" thickBot="1">
      <c r="A7" s="866"/>
      <c r="B7" s="867"/>
      <c r="C7" s="268" t="s">
        <v>393</v>
      </c>
      <c r="D7" s="868"/>
      <c r="E7" s="869"/>
      <c r="F7" s="869"/>
      <c r="G7" s="869"/>
      <c r="H7" s="869"/>
      <c r="I7" s="869"/>
      <c r="J7" s="869"/>
      <c r="K7" s="869"/>
      <c r="L7" s="870"/>
      <c r="M7" s="263"/>
      <c r="N7" s="263"/>
    </row>
    <row r="8" spans="1:25" s="125" customFormat="1" ht="23.25" customHeight="1" thickBot="1">
      <c r="A8" s="866"/>
      <c r="B8" s="867"/>
      <c r="C8" s="268" t="s">
        <v>394</v>
      </c>
      <c r="D8" s="871"/>
      <c r="E8" s="872"/>
      <c r="F8" s="872"/>
      <c r="G8" s="872"/>
      <c r="H8" s="872"/>
      <c r="I8" s="873"/>
      <c r="J8" s="272" t="s">
        <v>392</v>
      </c>
      <c r="K8" s="273"/>
      <c r="L8" s="274"/>
      <c r="M8" s="263"/>
      <c r="N8" s="263"/>
    </row>
    <row r="9" spans="1:25" s="125" customFormat="1" ht="23.25" customHeight="1" thickBot="1">
      <c r="A9" s="866"/>
      <c r="B9" s="867"/>
      <c r="C9" s="268" t="s">
        <v>395</v>
      </c>
      <c r="D9" s="874"/>
      <c r="E9" s="869"/>
      <c r="F9" s="869"/>
      <c r="G9" s="869"/>
      <c r="H9" s="869"/>
      <c r="I9" s="869"/>
      <c r="J9" s="869"/>
      <c r="K9" s="869"/>
      <c r="L9" s="870"/>
      <c r="M9" s="263"/>
      <c r="N9" s="263"/>
    </row>
    <row r="10" spans="1:25" s="125" customFormat="1" ht="24" customHeight="1" thickBot="1">
      <c r="A10" s="866"/>
      <c r="B10" s="867"/>
      <c r="C10" s="268" t="s">
        <v>396</v>
      </c>
      <c r="D10" s="871"/>
      <c r="E10" s="872"/>
      <c r="F10" s="872"/>
      <c r="G10" s="872"/>
      <c r="H10" s="872"/>
      <c r="I10" s="873"/>
      <c r="J10" s="272" t="s">
        <v>392</v>
      </c>
      <c r="K10" s="273"/>
      <c r="L10" s="274"/>
      <c r="M10" s="263"/>
      <c r="N10" s="263"/>
    </row>
    <row r="11" spans="1:25" s="125" customFormat="1" ht="23.25" customHeight="1" thickBot="1">
      <c r="A11" s="866"/>
      <c r="B11" s="867"/>
      <c r="C11" s="268" t="s">
        <v>397</v>
      </c>
      <c r="D11" s="868"/>
      <c r="E11" s="869"/>
      <c r="F11" s="869"/>
      <c r="G11" s="869"/>
      <c r="H11" s="869"/>
      <c r="I11" s="869"/>
      <c r="J11" s="869"/>
      <c r="K11" s="869"/>
      <c r="L11" s="870"/>
      <c r="M11" s="263"/>
      <c r="N11" s="263"/>
    </row>
    <row r="12" spans="1:25" s="125" customFormat="1" ht="23.25" customHeight="1" thickBot="1">
      <c r="A12" s="866"/>
      <c r="B12" s="867"/>
      <c r="C12" s="268" t="s">
        <v>398</v>
      </c>
      <c r="D12" s="868"/>
      <c r="E12" s="869"/>
      <c r="F12" s="869"/>
      <c r="G12" s="869"/>
      <c r="H12" s="869"/>
      <c r="I12" s="870"/>
      <c r="J12" s="269" t="s">
        <v>392</v>
      </c>
      <c r="K12" s="270"/>
      <c r="L12" s="271"/>
      <c r="M12" s="263"/>
      <c r="N12" s="263"/>
    </row>
    <row r="13" spans="1:25" s="125" customFormat="1" ht="23.25" customHeight="1" thickBot="1">
      <c r="A13" s="866"/>
      <c r="B13" s="867"/>
      <c r="C13" s="268" t="s">
        <v>399</v>
      </c>
      <c r="D13" s="868"/>
      <c r="E13" s="869"/>
      <c r="F13" s="869"/>
      <c r="G13" s="869"/>
      <c r="H13" s="869"/>
      <c r="I13" s="869"/>
      <c r="J13" s="869"/>
      <c r="K13" s="869"/>
      <c r="L13" s="870"/>
      <c r="M13" s="263"/>
      <c r="N13" s="263"/>
    </row>
    <row r="14" spans="1:25" s="125" customFormat="1" ht="23.25" customHeight="1" thickBot="1">
      <c r="A14" s="866"/>
      <c r="B14" s="867"/>
      <c r="C14" s="268" t="s">
        <v>400</v>
      </c>
      <c r="D14" s="868"/>
      <c r="E14" s="582"/>
      <c r="F14" s="582"/>
      <c r="G14" s="582"/>
      <c r="H14" s="582"/>
      <c r="I14" s="583"/>
      <c r="J14" s="269" t="s">
        <v>392</v>
      </c>
      <c r="K14" s="270"/>
      <c r="L14" s="271"/>
      <c r="M14" s="263"/>
      <c r="N14" s="263"/>
    </row>
    <row r="15" spans="1:25" s="125" customFormat="1" ht="23.25" customHeight="1" thickBot="1">
      <c r="A15" s="866"/>
      <c r="B15" s="867"/>
      <c r="C15" s="268" t="s">
        <v>401</v>
      </c>
      <c r="D15" s="868"/>
      <c r="E15" s="869"/>
      <c r="F15" s="869"/>
      <c r="G15" s="869"/>
      <c r="H15" s="869"/>
      <c r="I15" s="869"/>
      <c r="J15" s="869"/>
      <c r="K15" s="869"/>
      <c r="L15" s="870"/>
      <c r="M15" s="263"/>
      <c r="N15" s="263"/>
    </row>
    <row r="16" spans="1:25" s="125" customFormat="1" ht="23.25" customHeight="1" thickBot="1">
      <c r="A16" s="866"/>
      <c r="B16" s="867"/>
      <c r="C16" s="268" t="s">
        <v>402</v>
      </c>
      <c r="D16" s="868"/>
      <c r="E16" s="582"/>
      <c r="F16" s="582"/>
      <c r="G16" s="582"/>
      <c r="H16" s="582"/>
      <c r="I16" s="583"/>
      <c r="J16" s="269" t="s">
        <v>392</v>
      </c>
      <c r="K16" s="270"/>
      <c r="L16" s="271"/>
    </row>
    <row r="17" spans="1:14" s="125" customFormat="1" ht="23.25" customHeight="1" thickBot="1">
      <c r="A17" s="866"/>
      <c r="B17" s="867"/>
      <c r="C17" s="268" t="s">
        <v>403</v>
      </c>
      <c r="D17" s="868"/>
      <c r="E17" s="869"/>
      <c r="F17" s="869"/>
      <c r="G17" s="869"/>
      <c r="H17" s="869"/>
      <c r="I17" s="869"/>
      <c r="J17" s="869"/>
      <c r="K17" s="869"/>
      <c r="L17" s="870"/>
      <c r="M17" s="263"/>
      <c r="N17" s="263"/>
    </row>
    <row r="18" spans="1:14" s="125" customFormat="1" ht="23.25" customHeight="1" thickBot="1">
      <c r="A18" s="866"/>
      <c r="B18" s="867"/>
      <c r="C18" s="268" t="s">
        <v>404</v>
      </c>
      <c r="D18" s="868"/>
      <c r="E18" s="869"/>
      <c r="F18" s="869"/>
      <c r="G18" s="869"/>
      <c r="H18" s="869"/>
      <c r="I18" s="870"/>
      <c r="J18" s="269" t="s">
        <v>392</v>
      </c>
      <c r="K18" s="270"/>
      <c r="L18" s="271"/>
      <c r="M18" s="263"/>
      <c r="N18" s="263"/>
    </row>
    <row r="19" spans="1:14" s="125" customFormat="1" ht="23.25" customHeight="1" thickBot="1">
      <c r="A19" s="866"/>
      <c r="B19" s="867"/>
      <c r="C19" s="268" t="s">
        <v>405</v>
      </c>
      <c r="D19" s="868"/>
      <c r="E19" s="869"/>
      <c r="F19" s="869"/>
      <c r="G19" s="869"/>
      <c r="H19" s="869"/>
      <c r="I19" s="869"/>
      <c r="J19" s="869"/>
      <c r="K19" s="869"/>
      <c r="L19" s="870"/>
      <c r="M19" s="263"/>
      <c r="N19" s="263"/>
    </row>
    <row r="20" spans="1:14" s="125" customFormat="1" ht="23.25" customHeight="1" thickBot="1">
      <c r="A20" s="866"/>
      <c r="B20" s="867"/>
      <c r="C20" s="268" t="s">
        <v>406</v>
      </c>
      <c r="D20" s="868"/>
      <c r="E20" s="582"/>
      <c r="F20" s="582"/>
      <c r="G20" s="582"/>
      <c r="H20" s="582"/>
      <c r="I20" s="583"/>
      <c r="J20" s="269" t="s">
        <v>392</v>
      </c>
      <c r="K20" s="270"/>
      <c r="L20" s="271"/>
    </row>
    <row r="21" spans="1:14" s="125" customFormat="1" ht="23.25" customHeight="1" thickBot="1">
      <c r="A21" s="866"/>
      <c r="B21" s="867"/>
      <c r="C21" s="268" t="s">
        <v>407</v>
      </c>
      <c r="D21" s="868"/>
      <c r="E21" s="869"/>
      <c r="F21" s="869"/>
      <c r="G21" s="869"/>
      <c r="H21" s="869"/>
      <c r="I21" s="869"/>
      <c r="J21" s="869"/>
      <c r="K21" s="869"/>
      <c r="L21" s="870"/>
      <c r="M21" s="263"/>
      <c r="N21" s="263"/>
    </row>
    <row r="22" spans="1:14" s="125" customFormat="1" ht="23.25" customHeight="1" thickBot="1">
      <c r="A22" s="866"/>
      <c r="B22" s="867"/>
      <c r="C22" s="268" t="s">
        <v>408</v>
      </c>
      <c r="D22" s="868"/>
      <c r="E22" s="869"/>
      <c r="F22" s="869"/>
      <c r="G22" s="869"/>
      <c r="H22" s="869"/>
      <c r="I22" s="870"/>
      <c r="J22" s="269" t="s">
        <v>392</v>
      </c>
      <c r="K22" s="270"/>
      <c r="L22" s="271"/>
      <c r="M22" s="263"/>
      <c r="N22" s="263"/>
    </row>
    <row r="23" spans="1:14" s="125" customFormat="1" ht="23.25" customHeight="1" thickBot="1">
      <c r="A23" s="866"/>
      <c r="B23" s="867"/>
      <c r="C23" s="268" t="s">
        <v>409</v>
      </c>
      <c r="D23" s="868"/>
      <c r="E23" s="869"/>
      <c r="F23" s="869"/>
      <c r="G23" s="869"/>
      <c r="H23" s="869"/>
      <c r="I23" s="869"/>
      <c r="J23" s="869"/>
      <c r="K23" s="869"/>
      <c r="L23" s="870"/>
      <c r="M23" s="263"/>
      <c r="N23" s="263"/>
    </row>
    <row r="24" spans="1:14" s="125" customFormat="1" ht="23.25" customHeight="1" thickBot="1">
      <c r="A24" s="866"/>
      <c r="B24" s="867"/>
      <c r="C24" s="268" t="s">
        <v>410</v>
      </c>
      <c r="D24" s="868"/>
      <c r="E24" s="582"/>
      <c r="F24" s="582"/>
      <c r="G24" s="582"/>
      <c r="H24" s="582"/>
      <c r="I24" s="583"/>
      <c r="J24" s="269" t="s">
        <v>392</v>
      </c>
      <c r="K24" s="270"/>
      <c r="L24" s="271"/>
      <c r="M24" s="263"/>
      <c r="N24" s="263"/>
    </row>
    <row r="25" spans="1:14" s="125" customFormat="1" ht="23.25" customHeight="1" thickBot="1">
      <c r="A25" s="866"/>
      <c r="B25" s="867"/>
      <c r="C25" s="268" t="s">
        <v>411</v>
      </c>
      <c r="D25" s="868"/>
      <c r="E25" s="869"/>
      <c r="F25" s="869"/>
      <c r="G25" s="869"/>
      <c r="H25" s="869"/>
      <c r="I25" s="869"/>
      <c r="J25" s="869"/>
      <c r="K25" s="869"/>
      <c r="L25" s="870"/>
      <c r="M25" s="263"/>
      <c r="N25" s="263"/>
    </row>
    <row r="26" spans="1:14" s="125" customFormat="1" ht="23.25" customHeight="1" thickBot="1">
      <c r="A26" s="866"/>
      <c r="B26" s="867"/>
      <c r="C26" s="268" t="s">
        <v>412</v>
      </c>
      <c r="D26" s="868"/>
      <c r="E26" s="582"/>
      <c r="F26" s="582"/>
      <c r="G26" s="582"/>
      <c r="H26" s="582"/>
      <c r="I26" s="583"/>
      <c r="J26" s="269" t="s">
        <v>392</v>
      </c>
      <c r="K26" s="270"/>
      <c r="L26" s="271"/>
    </row>
    <row r="27" spans="1:14" s="125" customFormat="1" ht="23.25" customHeight="1" thickBot="1">
      <c r="A27" s="866"/>
      <c r="B27" s="867"/>
      <c r="C27" s="268" t="s">
        <v>413</v>
      </c>
      <c r="D27" s="868"/>
      <c r="E27" s="869"/>
      <c r="F27" s="869"/>
      <c r="G27" s="869"/>
      <c r="H27" s="869"/>
      <c r="I27" s="869"/>
      <c r="J27" s="869"/>
      <c r="K27" s="869"/>
      <c r="L27" s="870"/>
      <c r="M27" s="263"/>
      <c r="N27" s="263"/>
    </row>
    <row r="28" spans="1:14" s="125" customFormat="1" ht="23.25" customHeight="1" thickBot="1">
      <c r="A28" s="866"/>
      <c r="B28" s="867"/>
      <c r="C28" s="268" t="s">
        <v>414</v>
      </c>
      <c r="D28" s="868"/>
      <c r="E28" s="869"/>
      <c r="F28" s="869"/>
      <c r="G28" s="869"/>
      <c r="H28" s="869"/>
      <c r="I28" s="870"/>
      <c r="J28" s="269" t="s">
        <v>392</v>
      </c>
      <c r="K28" s="270"/>
      <c r="L28" s="271"/>
      <c r="M28" s="263"/>
      <c r="N28" s="263"/>
    </row>
    <row r="29" spans="1:14" s="125" customFormat="1" ht="23.25" customHeight="1" thickBot="1">
      <c r="A29" s="866"/>
      <c r="B29" s="867"/>
      <c r="C29" s="268" t="s">
        <v>415</v>
      </c>
      <c r="D29" s="868"/>
      <c r="E29" s="869"/>
      <c r="F29" s="869"/>
      <c r="G29" s="869"/>
      <c r="H29" s="869"/>
      <c r="I29" s="869"/>
      <c r="J29" s="869"/>
      <c r="K29" s="869"/>
      <c r="L29" s="870"/>
      <c r="M29" s="263"/>
      <c r="N29" s="263"/>
    </row>
    <row r="30" spans="1:14" s="125" customFormat="1" ht="23.25" customHeight="1" thickBot="1">
      <c r="A30" s="866"/>
      <c r="B30" s="867"/>
      <c r="C30" s="268" t="s">
        <v>416</v>
      </c>
      <c r="D30" s="868"/>
      <c r="E30" s="582"/>
      <c r="F30" s="582"/>
      <c r="G30" s="582"/>
      <c r="H30" s="582"/>
      <c r="I30" s="583"/>
      <c r="J30" s="269" t="s">
        <v>392</v>
      </c>
      <c r="K30" s="270"/>
      <c r="L30" s="271"/>
      <c r="M30" s="263"/>
      <c r="N30" s="263"/>
    </row>
    <row r="31" spans="1:14" s="125" customFormat="1" ht="23.25" customHeight="1" thickBot="1">
      <c r="A31" s="866"/>
      <c r="B31" s="867"/>
      <c r="C31" s="268" t="s">
        <v>417</v>
      </c>
      <c r="D31" s="868"/>
      <c r="E31" s="869"/>
      <c r="F31" s="869"/>
      <c r="G31" s="869"/>
      <c r="H31" s="869"/>
      <c r="I31" s="869"/>
      <c r="J31" s="869"/>
      <c r="K31" s="869"/>
      <c r="L31" s="870"/>
      <c r="M31" s="263"/>
      <c r="N31" s="263"/>
    </row>
    <row r="32" spans="1:14" s="125" customFormat="1" ht="23.25" customHeight="1" thickBot="1">
      <c r="A32" s="866"/>
      <c r="B32" s="867"/>
      <c r="C32" s="268" t="s">
        <v>418</v>
      </c>
      <c r="D32" s="868"/>
      <c r="E32" s="582"/>
      <c r="F32" s="582"/>
      <c r="G32" s="582"/>
      <c r="H32" s="582"/>
      <c r="I32" s="583"/>
      <c r="J32" s="269" t="s">
        <v>392</v>
      </c>
      <c r="K32" s="270"/>
      <c r="L32" s="271"/>
    </row>
    <row r="33" spans="1:14" s="125" customFormat="1" ht="23.25" customHeight="1" thickBot="1">
      <c r="A33" s="866"/>
      <c r="B33" s="867"/>
      <c r="C33" s="268" t="s">
        <v>419</v>
      </c>
      <c r="D33" s="868"/>
      <c r="E33" s="869"/>
      <c r="F33" s="869"/>
      <c r="G33" s="869"/>
      <c r="H33" s="869"/>
      <c r="I33" s="869"/>
      <c r="J33" s="869"/>
      <c r="K33" s="869"/>
      <c r="L33" s="870"/>
      <c r="M33" s="263"/>
      <c r="N33" s="263"/>
    </row>
    <row r="34" spans="1:14" s="125" customFormat="1" ht="23.25" customHeight="1" thickBot="1">
      <c r="A34" s="866"/>
      <c r="B34" s="867"/>
      <c r="C34" s="268" t="s">
        <v>420</v>
      </c>
      <c r="D34" s="868"/>
      <c r="E34" s="869"/>
      <c r="F34" s="869"/>
      <c r="G34" s="869"/>
      <c r="H34" s="869"/>
      <c r="I34" s="870"/>
      <c r="J34" s="269" t="s">
        <v>392</v>
      </c>
      <c r="K34" s="270"/>
      <c r="L34" s="271"/>
      <c r="M34" s="263"/>
      <c r="N34" s="263"/>
    </row>
    <row r="35" spans="1:14" s="125" customFormat="1" ht="23.25" customHeight="1" thickBot="1">
      <c r="A35" s="866"/>
      <c r="B35" s="867"/>
      <c r="C35" s="268" t="s">
        <v>421</v>
      </c>
      <c r="D35" s="868"/>
      <c r="E35" s="869"/>
      <c r="F35" s="869"/>
      <c r="G35" s="869"/>
      <c r="H35" s="869"/>
      <c r="I35" s="869"/>
      <c r="J35" s="869"/>
      <c r="K35" s="869"/>
      <c r="L35" s="870"/>
      <c r="M35" s="263"/>
      <c r="N35" s="263"/>
    </row>
    <row r="36" spans="1:14" s="125" customFormat="1" ht="23.25" customHeight="1" thickBot="1">
      <c r="A36" s="866"/>
      <c r="B36" s="867"/>
      <c r="C36" s="268" t="s">
        <v>422</v>
      </c>
      <c r="D36" s="868"/>
      <c r="E36" s="582"/>
      <c r="F36" s="582"/>
      <c r="G36" s="582"/>
      <c r="H36" s="582"/>
      <c r="I36" s="583"/>
      <c r="J36" s="269" t="s">
        <v>392</v>
      </c>
      <c r="K36" s="270"/>
      <c r="L36" s="271"/>
      <c r="M36" s="263"/>
      <c r="N36" s="263"/>
    </row>
    <row r="37" spans="1:14" s="125" customFormat="1" ht="23.25" customHeight="1" thickBot="1">
      <c r="A37" s="866"/>
      <c r="B37" s="867"/>
      <c r="C37" s="268" t="s">
        <v>423</v>
      </c>
      <c r="D37" s="868"/>
      <c r="E37" s="869"/>
      <c r="F37" s="869"/>
      <c r="G37" s="869"/>
      <c r="H37" s="869"/>
      <c r="I37" s="869"/>
      <c r="J37" s="869"/>
      <c r="K37" s="869"/>
      <c r="L37" s="870"/>
      <c r="M37" s="263"/>
      <c r="N37" s="263"/>
    </row>
    <row r="38" spans="1:14" s="125" customFormat="1" ht="23.25" customHeight="1" thickBot="1">
      <c r="A38" s="866"/>
      <c r="B38" s="867"/>
      <c r="C38" s="268" t="s">
        <v>424</v>
      </c>
      <c r="D38" s="868"/>
      <c r="E38" s="582"/>
      <c r="F38" s="582"/>
      <c r="G38" s="582"/>
      <c r="H38" s="582"/>
      <c r="I38" s="583"/>
      <c r="J38" s="269" t="s">
        <v>392</v>
      </c>
      <c r="K38" s="270"/>
      <c r="L38" s="271"/>
    </row>
    <row r="39" spans="1:14" s="277" customFormat="1" ht="12" customHeight="1" thickBot="1">
      <c r="A39" s="275" t="s">
        <v>42</v>
      </c>
      <c r="B39" s="276"/>
      <c r="C39" s="277" t="s">
        <v>44</v>
      </c>
      <c r="G39" s="278"/>
    </row>
    <row r="40" spans="1:14" s="277" customFormat="1" ht="12" customHeight="1">
      <c r="A40" s="279" t="s">
        <v>45</v>
      </c>
      <c r="B40" s="614" t="s">
        <v>368</v>
      </c>
      <c r="C40" s="614"/>
      <c r="D40" s="614"/>
      <c r="E40" s="614"/>
      <c r="F40" s="614"/>
      <c r="G40" s="614"/>
      <c r="H40" s="614"/>
      <c r="I40" s="614"/>
      <c r="J40" s="614"/>
      <c r="K40" s="614"/>
      <c r="L40" s="614"/>
    </row>
    <row r="41" spans="1:14" s="277" customFormat="1" ht="12" customHeight="1">
      <c r="A41" s="279" t="s">
        <v>47</v>
      </c>
      <c r="B41" s="277" t="s">
        <v>425</v>
      </c>
    </row>
    <row r="42" spans="1:14" s="277" customFormat="1" ht="10.5">
      <c r="A42" s="279"/>
    </row>
    <row r="43" spans="1:14" s="277" customFormat="1" ht="10.5">
      <c r="A43" s="279"/>
    </row>
    <row r="44" spans="1:14" s="125" customFormat="1" ht="12">
      <c r="A44" s="280"/>
      <c r="B44" s="281"/>
      <c r="C44" s="281"/>
      <c r="D44" s="282"/>
      <c r="E44" s="282"/>
      <c r="F44" s="282"/>
      <c r="G44" s="282"/>
      <c r="H44" s="282"/>
      <c r="I44" s="282"/>
      <c r="J44" s="282"/>
      <c r="K44" s="282"/>
      <c r="L44" s="282"/>
    </row>
    <row r="83" spans="1:14" s="125" customFormat="1" hidden="1">
      <c r="A83"/>
      <c r="B83"/>
      <c r="C83"/>
      <c r="D83"/>
      <c r="E83"/>
      <c r="F83"/>
      <c r="G83"/>
      <c r="H83"/>
      <c r="I83"/>
      <c r="J83"/>
      <c r="K83"/>
      <c r="L83"/>
      <c r="M83"/>
      <c r="N83"/>
    </row>
    <row r="84" spans="1:14" hidden="1"/>
    <row r="85" spans="1:14" s="125" customFormat="1" hidden="1">
      <c r="A85"/>
      <c r="B85"/>
      <c r="C85"/>
      <c r="D85"/>
      <c r="E85"/>
      <c r="F85"/>
      <c r="G85"/>
      <c r="H85"/>
      <c r="I85"/>
      <c r="J85"/>
      <c r="K85"/>
      <c r="L85"/>
      <c r="M85"/>
      <c r="N85"/>
    </row>
    <row r="86" spans="1:14" s="125" customFormat="1" hidden="1">
      <c r="A86"/>
      <c r="B86"/>
      <c r="C86"/>
      <c r="D86"/>
      <c r="E86"/>
      <c r="F86"/>
      <c r="G86"/>
      <c r="H86"/>
      <c r="I86"/>
      <c r="J86"/>
      <c r="K86"/>
      <c r="L86"/>
      <c r="M86"/>
      <c r="N86"/>
    </row>
    <row r="87" spans="1:14" s="125" customFormat="1" hidden="1">
      <c r="A87"/>
      <c r="B87"/>
      <c r="C87"/>
      <c r="D87"/>
      <c r="E87"/>
      <c r="F87"/>
      <c r="G87"/>
      <c r="H87"/>
      <c r="I87"/>
      <c r="J87"/>
      <c r="K87"/>
      <c r="L87"/>
      <c r="M87"/>
      <c r="N87"/>
    </row>
    <row r="88" spans="1:14" s="125" customFormat="1" hidden="1">
      <c r="A88"/>
      <c r="B88"/>
      <c r="C88"/>
      <c r="D88"/>
      <c r="E88"/>
      <c r="F88"/>
      <c r="G88"/>
      <c r="H88"/>
      <c r="I88"/>
      <c r="J88"/>
      <c r="K88"/>
      <c r="L88"/>
      <c r="M88"/>
      <c r="N88"/>
    </row>
    <row r="89" spans="1:14" s="125" customFormat="1" hidden="1">
      <c r="A89"/>
      <c r="B89"/>
      <c r="C89"/>
      <c r="D89"/>
      <c r="E89"/>
      <c r="F89"/>
      <c r="G89"/>
      <c r="H89"/>
      <c r="I89"/>
      <c r="J89"/>
      <c r="K89"/>
      <c r="L89"/>
      <c r="M89"/>
      <c r="N89"/>
    </row>
    <row r="90" spans="1:14" s="125" customFormat="1" hidden="1">
      <c r="A90"/>
      <c r="B90"/>
      <c r="C90"/>
      <c r="D90"/>
      <c r="E90"/>
      <c r="F90"/>
      <c r="G90"/>
      <c r="H90"/>
      <c r="I90"/>
      <c r="J90"/>
      <c r="K90"/>
      <c r="L90"/>
      <c r="M90"/>
      <c r="N90"/>
    </row>
    <row r="91" spans="1:14" s="125" customFormat="1" hidden="1">
      <c r="A91"/>
      <c r="B91"/>
      <c r="C91"/>
      <c r="D91"/>
      <c r="E91"/>
      <c r="F91"/>
      <c r="G91"/>
      <c r="H91"/>
      <c r="I91"/>
      <c r="J91"/>
      <c r="K91"/>
      <c r="L91"/>
      <c r="M91"/>
      <c r="N91"/>
    </row>
    <row r="92" spans="1:14" s="125" customFormat="1" hidden="1">
      <c r="A92"/>
      <c r="B92"/>
      <c r="C92"/>
      <c r="D92"/>
      <c r="E92"/>
      <c r="F92"/>
      <c r="G92"/>
      <c r="H92"/>
      <c r="I92"/>
      <c r="J92"/>
      <c r="K92"/>
      <c r="L92"/>
      <c r="M92"/>
      <c r="N92"/>
    </row>
    <row r="93" spans="1:14" s="125" customFormat="1" hidden="1">
      <c r="A93"/>
      <c r="B93"/>
      <c r="C93"/>
      <c r="D93"/>
      <c r="E93"/>
      <c r="F93"/>
      <c r="G93"/>
      <c r="H93"/>
      <c r="I93"/>
      <c r="J93"/>
      <c r="K93"/>
      <c r="L93"/>
      <c r="M93"/>
      <c r="N93"/>
    </row>
    <row r="94" spans="1:14" s="125" customFormat="1" hidden="1">
      <c r="A94"/>
      <c r="B94"/>
      <c r="C94"/>
      <c r="D94"/>
      <c r="E94"/>
      <c r="F94"/>
      <c r="G94"/>
      <c r="H94"/>
      <c r="I94"/>
      <c r="J94"/>
      <c r="K94"/>
      <c r="L94"/>
      <c r="M94"/>
      <c r="N94"/>
    </row>
    <row r="95" spans="1:14" s="125" customFormat="1" hidden="1">
      <c r="A95"/>
      <c r="B95"/>
      <c r="C95"/>
      <c r="D95"/>
      <c r="E95"/>
      <c r="F95"/>
      <c r="G95"/>
      <c r="H95"/>
      <c r="I95"/>
      <c r="J95"/>
      <c r="K95"/>
      <c r="L95"/>
      <c r="M95"/>
      <c r="N95"/>
    </row>
    <row r="96" spans="1:14" s="125" customFormat="1" hidden="1">
      <c r="A96"/>
      <c r="B96"/>
      <c r="C96"/>
      <c r="D96"/>
      <c r="E96"/>
      <c r="F96"/>
      <c r="G96"/>
      <c r="H96"/>
      <c r="I96"/>
      <c r="J96"/>
      <c r="K96"/>
      <c r="L96"/>
      <c r="M96"/>
      <c r="N96"/>
    </row>
    <row r="97" spans="1:14" s="125" customFormat="1" hidden="1">
      <c r="A97"/>
      <c r="B97"/>
      <c r="C97"/>
      <c r="D97"/>
      <c r="E97"/>
      <c r="F97"/>
      <c r="G97"/>
      <c r="H97"/>
      <c r="I97"/>
      <c r="J97"/>
      <c r="K97"/>
      <c r="L97"/>
      <c r="M97"/>
      <c r="N97"/>
    </row>
    <row r="98" spans="1:14" s="125" customFormat="1" hidden="1">
      <c r="A98"/>
      <c r="B98"/>
      <c r="C98"/>
      <c r="D98"/>
      <c r="E98"/>
      <c r="F98"/>
      <c r="G98"/>
      <c r="H98"/>
      <c r="I98"/>
      <c r="J98"/>
      <c r="K98"/>
      <c r="L98"/>
      <c r="M98"/>
      <c r="N98"/>
    </row>
    <row r="99" spans="1:14" s="125" customFormat="1" hidden="1">
      <c r="A99"/>
      <c r="B99"/>
      <c r="C99"/>
      <c r="D99"/>
      <c r="E99"/>
      <c r="F99"/>
      <c r="G99"/>
      <c r="H99"/>
      <c r="I99"/>
      <c r="J99"/>
      <c r="K99"/>
      <c r="L99"/>
      <c r="M99"/>
      <c r="N99"/>
    </row>
    <row r="100" spans="1:14" s="125" customFormat="1" hidden="1">
      <c r="A100"/>
      <c r="B100"/>
      <c r="C100"/>
      <c r="D100"/>
      <c r="E100"/>
      <c r="F100"/>
      <c r="G100"/>
      <c r="H100"/>
      <c r="I100"/>
      <c r="J100"/>
      <c r="K100"/>
      <c r="L100"/>
      <c r="M100"/>
      <c r="N100"/>
    </row>
    <row r="101" spans="1:14" s="125" customFormat="1" hidden="1">
      <c r="A101"/>
      <c r="B101"/>
      <c r="C101"/>
      <c r="D101"/>
      <c r="E101"/>
      <c r="F101"/>
      <c r="G101"/>
      <c r="H101"/>
      <c r="I101"/>
      <c r="J101"/>
      <c r="K101"/>
      <c r="L101"/>
      <c r="M101"/>
      <c r="N101"/>
    </row>
    <row r="102" spans="1:14" s="125" customFormat="1" hidden="1">
      <c r="A102"/>
      <c r="B102"/>
      <c r="C102"/>
      <c r="D102"/>
      <c r="E102"/>
      <c r="F102"/>
      <c r="G102"/>
      <c r="H102"/>
      <c r="I102"/>
      <c r="J102"/>
      <c r="K102"/>
      <c r="L102"/>
      <c r="M102"/>
      <c r="N102"/>
    </row>
    <row r="103" spans="1:14" s="125" customFormat="1" hidden="1">
      <c r="A103"/>
      <c r="B103"/>
      <c r="C103"/>
      <c r="D103"/>
      <c r="E103"/>
      <c r="F103"/>
      <c r="G103"/>
      <c r="H103"/>
      <c r="I103"/>
      <c r="J103"/>
      <c r="K103"/>
      <c r="L103"/>
      <c r="M103"/>
      <c r="N103"/>
    </row>
    <row r="104" spans="1:14" s="125" customFormat="1" hidden="1">
      <c r="A104"/>
      <c r="B104"/>
      <c r="C104"/>
      <c r="D104"/>
      <c r="E104"/>
      <c r="F104"/>
      <c r="G104"/>
      <c r="H104"/>
      <c r="I104"/>
      <c r="J104"/>
      <c r="K104"/>
      <c r="L104"/>
      <c r="M104"/>
      <c r="N104"/>
    </row>
    <row r="105" spans="1:14" s="125" customFormat="1" hidden="1">
      <c r="A105"/>
      <c r="B105"/>
      <c r="C105"/>
      <c r="D105"/>
      <c r="E105"/>
      <c r="F105"/>
      <c r="G105"/>
      <c r="H105"/>
      <c r="I105"/>
      <c r="J105"/>
      <c r="K105"/>
      <c r="L105"/>
      <c r="M105"/>
      <c r="N105"/>
    </row>
    <row r="106" spans="1:14" s="125" customFormat="1" hidden="1">
      <c r="A106"/>
      <c r="B106"/>
      <c r="C106"/>
      <c r="D106"/>
      <c r="E106"/>
      <c r="F106"/>
      <c r="G106"/>
      <c r="H106"/>
      <c r="I106"/>
      <c r="J106"/>
      <c r="K106"/>
      <c r="L106"/>
      <c r="M106"/>
      <c r="N106"/>
    </row>
    <row r="107" spans="1:14" s="125" customFormat="1" hidden="1">
      <c r="A107"/>
      <c r="B107"/>
      <c r="C107"/>
      <c r="D107"/>
      <c r="E107"/>
      <c r="F107"/>
      <c r="G107"/>
      <c r="H107"/>
      <c r="I107"/>
      <c r="J107"/>
      <c r="K107"/>
      <c r="L107"/>
      <c r="M107"/>
      <c r="N107"/>
    </row>
    <row r="108" spans="1:14" s="125" customFormat="1" hidden="1">
      <c r="A108"/>
      <c r="B108"/>
      <c r="C108"/>
      <c r="D108"/>
      <c r="E108"/>
      <c r="F108"/>
      <c r="G108"/>
      <c r="H108"/>
      <c r="I108"/>
      <c r="J108"/>
      <c r="K108"/>
      <c r="L108"/>
      <c r="M108"/>
      <c r="N108"/>
    </row>
    <row r="109" spans="1:14" s="125" customFormat="1" hidden="1">
      <c r="A109"/>
      <c r="B109"/>
      <c r="C109"/>
      <c r="D109"/>
      <c r="E109"/>
      <c r="F109"/>
      <c r="G109"/>
      <c r="H109"/>
      <c r="I109"/>
      <c r="J109"/>
      <c r="K109"/>
      <c r="L109"/>
      <c r="M109"/>
      <c r="N109"/>
    </row>
    <row r="110" spans="1:14" s="125" customFormat="1" hidden="1">
      <c r="A110"/>
      <c r="B110"/>
      <c r="C110"/>
      <c r="D110"/>
      <c r="E110"/>
      <c r="F110"/>
      <c r="G110"/>
      <c r="H110"/>
      <c r="I110"/>
      <c r="J110"/>
      <c r="K110"/>
      <c r="L110"/>
      <c r="M110"/>
      <c r="N110"/>
    </row>
    <row r="111" spans="1:14" s="125" customFormat="1" hidden="1">
      <c r="A111"/>
      <c r="B111"/>
      <c r="C111"/>
      <c r="D111"/>
      <c r="E111"/>
      <c r="F111"/>
      <c r="G111"/>
      <c r="H111"/>
      <c r="I111"/>
      <c r="J111"/>
      <c r="K111"/>
      <c r="L111"/>
      <c r="M111"/>
      <c r="N111"/>
    </row>
    <row r="112" spans="1:14" s="125" customFormat="1" hidden="1">
      <c r="A112"/>
      <c r="B112"/>
      <c r="C112"/>
      <c r="D112"/>
      <c r="E112"/>
      <c r="F112"/>
      <c r="G112"/>
      <c r="H112"/>
      <c r="I112"/>
      <c r="J112"/>
      <c r="K112"/>
      <c r="L112"/>
      <c r="M112"/>
      <c r="N112"/>
    </row>
    <row r="113" spans="1:14" s="125" customFormat="1" hidden="1">
      <c r="A113"/>
      <c r="B113"/>
      <c r="C113"/>
      <c r="D113"/>
      <c r="E113"/>
      <c r="F113"/>
      <c r="G113"/>
      <c r="H113"/>
      <c r="I113"/>
      <c r="J113"/>
      <c r="K113"/>
      <c r="L113"/>
      <c r="M113"/>
      <c r="N113"/>
    </row>
    <row r="114" spans="1:14" s="125" customFormat="1" hidden="1">
      <c r="A114"/>
      <c r="B114"/>
      <c r="C114"/>
      <c r="D114"/>
      <c r="E114"/>
      <c r="F114"/>
      <c r="G114"/>
      <c r="H114"/>
      <c r="I114"/>
      <c r="J114"/>
      <c r="K114"/>
      <c r="L114"/>
      <c r="M114"/>
      <c r="N114"/>
    </row>
    <row r="115" spans="1:14" s="125" customFormat="1" hidden="1">
      <c r="A115"/>
      <c r="B115"/>
      <c r="C115"/>
      <c r="D115"/>
      <c r="E115"/>
      <c r="F115"/>
      <c r="G115"/>
      <c r="H115"/>
      <c r="I115"/>
      <c r="J115"/>
      <c r="K115"/>
      <c r="L115"/>
      <c r="M115"/>
      <c r="N115"/>
    </row>
    <row r="116" spans="1:14" s="125" customFormat="1" hidden="1">
      <c r="A116"/>
      <c r="B116"/>
      <c r="C116"/>
      <c r="D116"/>
      <c r="E116"/>
      <c r="F116"/>
      <c r="G116"/>
      <c r="H116"/>
      <c r="I116"/>
      <c r="J116"/>
      <c r="K116"/>
      <c r="L116"/>
      <c r="M116"/>
      <c r="N116"/>
    </row>
    <row r="117" spans="1:14" s="125" customFormat="1" hidden="1">
      <c r="A117"/>
      <c r="B117"/>
      <c r="C117"/>
      <c r="D117"/>
      <c r="E117"/>
      <c r="F117"/>
      <c r="G117"/>
      <c r="H117"/>
      <c r="I117"/>
      <c r="J117"/>
      <c r="K117"/>
      <c r="L117"/>
      <c r="M117"/>
      <c r="N117"/>
    </row>
    <row r="118" spans="1:14" s="125" customFormat="1" hidden="1">
      <c r="A118"/>
      <c r="B118"/>
      <c r="C118"/>
      <c r="D118"/>
      <c r="E118"/>
      <c r="F118"/>
      <c r="G118"/>
      <c r="H118"/>
      <c r="I118"/>
      <c r="J118"/>
      <c r="K118"/>
      <c r="L118"/>
      <c r="M118"/>
      <c r="N118"/>
    </row>
    <row r="119" spans="1:14" s="125" customFormat="1" hidden="1">
      <c r="A119"/>
      <c r="B119"/>
      <c r="C119"/>
      <c r="D119"/>
      <c r="E119"/>
      <c r="F119"/>
      <c r="G119"/>
      <c r="H119"/>
      <c r="I119"/>
      <c r="J119"/>
      <c r="K119"/>
      <c r="L119"/>
      <c r="M119"/>
      <c r="N119"/>
    </row>
    <row r="120" spans="1:14" s="125" customFormat="1" hidden="1">
      <c r="A120"/>
      <c r="B120"/>
      <c r="C120"/>
      <c r="D120"/>
      <c r="E120"/>
      <c r="F120"/>
      <c r="G120"/>
      <c r="H120"/>
      <c r="I120"/>
      <c r="J120"/>
      <c r="K120"/>
      <c r="L120"/>
      <c r="M120"/>
      <c r="N120"/>
    </row>
    <row r="121" spans="1:14" s="125" customFormat="1" hidden="1">
      <c r="A121"/>
      <c r="B121"/>
      <c r="C121"/>
      <c r="D121"/>
      <c r="E121"/>
      <c r="F121"/>
      <c r="G121"/>
      <c r="H121"/>
      <c r="I121"/>
      <c r="J121"/>
      <c r="K121"/>
      <c r="L121"/>
      <c r="M121"/>
      <c r="N121"/>
    </row>
    <row r="122" spans="1:14" s="125" customFormat="1" hidden="1">
      <c r="A122"/>
      <c r="B122"/>
      <c r="C122"/>
      <c r="D122"/>
      <c r="E122"/>
      <c r="F122"/>
      <c r="G122"/>
      <c r="H122"/>
      <c r="I122"/>
      <c r="J122"/>
      <c r="K122"/>
      <c r="L122"/>
      <c r="M122"/>
      <c r="N122"/>
    </row>
    <row r="123" spans="1:14" s="125" customFormat="1" hidden="1">
      <c r="A123"/>
      <c r="B123"/>
      <c r="C123"/>
      <c r="D123"/>
      <c r="E123"/>
      <c r="F123"/>
      <c r="G123"/>
      <c r="H123"/>
      <c r="I123"/>
      <c r="J123"/>
      <c r="K123"/>
      <c r="L123"/>
      <c r="M123"/>
      <c r="N123"/>
    </row>
    <row r="124" spans="1:14" s="125" customFormat="1" hidden="1">
      <c r="A124"/>
      <c r="B124"/>
      <c r="C124"/>
      <c r="D124"/>
      <c r="E124"/>
      <c r="F124"/>
      <c r="G124"/>
      <c r="H124"/>
      <c r="I124"/>
      <c r="J124"/>
      <c r="K124"/>
      <c r="L124"/>
      <c r="M124"/>
      <c r="N124"/>
    </row>
    <row r="125" spans="1:14" s="125" customFormat="1" hidden="1">
      <c r="A125"/>
      <c r="B125"/>
      <c r="C125"/>
      <c r="D125"/>
      <c r="E125"/>
      <c r="F125"/>
      <c r="G125"/>
      <c r="H125"/>
      <c r="I125"/>
      <c r="J125"/>
      <c r="K125"/>
      <c r="L125"/>
      <c r="M125"/>
      <c r="N125"/>
    </row>
    <row r="126" spans="1:14" s="125" customFormat="1" hidden="1">
      <c r="A126"/>
      <c r="B126"/>
      <c r="C126"/>
      <c r="D126"/>
      <c r="E126"/>
      <c r="F126"/>
      <c r="G126"/>
      <c r="H126"/>
      <c r="I126"/>
      <c r="J126"/>
      <c r="K126"/>
      <c r="L126"/>
      <c r="M126"/>
      <c r="N126"/>
    </row>
    <row r="127" spans="1:14" s="125" customFormat="1" hidden="1">
      <c r="A127"/>
      <c r="B127"/>
      <c r="C127"/>
      <c r="D127"/>
      <c r="E127"/>
      <c r="F127"/>
      <c r="G127"/>
      <c r="H127"/>
      <c r="I127"/>
      <c r="J127"/>
      <c r="K127"/>
      <c r="L127"/>
      <c r="M127"/>
      <c r="N127"/>
    </row>
    <row r="128" spans="1:14" s="125" customFormat="1" hidden="1">
      <c r="A128"/>
      <c r="B128"/>
      <c r="C128"/>
      <c r="D128"/>
      <c r="E128"/>
      <c r="F128"/>
      <c r="G128"/>
      <c r="H128"/>
      <c r="I128"/>
      <c r="J128"/>
      <c r="K128"/>
      <c r="L128"/>
      <c r="M128"/>
      <c r="N128"/>
    </row>
    <row r="129" spans="1:14" s="125" customFormat="1" hidden="1">
      <c r="A129"/>
      <c r="B129"/>
      <c r="C129"/>
      <c r="D129"/>
      <c r="E129"/>
      <c r="F129"/>
      <c r="G129"/>
      <c r="H129"/>
      <c r="I129"/>
      <c r="J129"/>
      <c r="K129"/>
      <c r="L129"/>
      <c r="M129"/>
      <c r="N129"/>
    </row>
    <row r="130" spans="1:14" s="125" customFormat="1" hidden="1">
      <c r="A130"/>
      <c r="B130"/>
      <c r="C130"/>
      <c r="D130"/>
      <c r="E130"/>
      <c r="F130"/>
      <c r="G130"/>
      <c r="H130"/>
      <c r="I130"/>
      <c r="J130"/>
      <c r="K130"/>
      <c r="L130"/>
      <c r="M130"/>
      <c r="N130"/>
    </row>
    <row r="131" spans="1:14" s="125" customFormat="1" hidden="1">
      <c r="A131"/>
      <c r="B131"/>
      <c r="C131"/>
      <c r="D131"/>
      <c r="E131"/>
      <c r="F131"/>
      <c r="G131"/>
      <c r="H131"/>
      <c r="I131"/>
      <c r="J131"/>
      <c r="K131"/>
      <c r="L131"/>
      <c r="M131"/>
      <c r="N131"/>
    </row>
    <row r="132" spans="1:14" s="125"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B40:L40"/>
    <mergeCell ref="D21:L21"/>
    <mergeCell ref="D34:I34"/>
    <mergeCell ref="D23:L23"/>
    <mergeCell ref="D24:I24"/>
    <mergeCell ref="D25:L25"/>
    <mergeCell ref="D26:I26"/>
    <mergeCell ref="D27:L27"/>
    <mergeCell ref="D28:I28"/>
    <mergeCell ref="D29:L29"/>
    <mergeCell ref="D30:I30"/>
    <mergeCell ref="D31:L31"/>
    <mergeCell ref="D32:I32"/>
    <mergeCell ref="D33:L33"/>
    <mergeCell ref="D16:I16"/>
    <mergeCell ref="D17:L17"/>
    <mergeCell ref="D18:I18"/>
    <mergeCell ref="D19:L19"/>
    <mergeCell ref="D20:I20"/>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s>
  <phoneticPr fontId="3"/>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様式-共2-Ⅰ（土木以外）</vt:lpstr>
      <vt:lpstr>様式-共3-Ⅰ（土木以外）</vt:lpstr>
      <vt:lpstr>様式-共4-Ⅰ（プラント）</vt:lpstr>
      <vt:lpstr>様式-共5（登録基幹技能者）</vt:lpstr>
      <vt:lpstr>様式-共6（修繕実績1）</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'様式-共6（修繕実績1）'!Print_Area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Keiyaku1</cp:lastModifiedBy>
  <cp:lastPrinted>2021-07-26T07:07:44Z</cp:lastPrinted>
  <dcterms:created xsi:type="dcterms:W3CDTF">2010-05-27T06:44:32Z</dcterms:created>
  <dcterms:modified xsi:type="dcterms:W3CDTF">2021-07-26T07:29:16Z</dcterms:modified>
</cp:coreProperties>
</file>