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1010持込案件\総合評価\20221025_決定基準結果報告\"/>
    </mc:Choice>
  </mc:AlternateContent>
  <bookViews>
    <workbookView xWindow="-120" yWindow="-120" windowWidth="29040" windowHeight="15840" tabRatio="907"/>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<sst xmlns="http://schemas.openxmlformats.org/spreadsheetml/2006/main" count="778" uniqueCount="453">
  <si>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</si>
  <si>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</si>
  <si>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</si>
  <si>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</si>
  <si>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</si>
  <si>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</si>
  <si>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</si>
  <si>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</si>
  <si>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</si>
  <si>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</si>
  <si>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</si>
  <si>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</si>
  <si>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</si>
  <si>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</si>
  <si>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</si>
  <si>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</si>
  <si>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</si>
  <si>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</si>
  <si>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</si>
  <si>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</si>
  <si>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</si>
  <si>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</si>
  <si>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</si>
  <si>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</si>
  <si>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</si>
  <si>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</si>
  <si>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</si>
  <si>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</si>
  <si>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</si>
  <si>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</si>
  <si>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</si>
  <si>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</si>
  <si>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</si>
  <si>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</si>
  <si>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</si>
  <si>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</si>
  <si>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</si>
  <si>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</si>
  <si>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</si>
  <si>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</si>
  <si>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</si>
  <si>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</si>
  <si>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</si>
  <si>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</si>
  <si>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</si>
  <si>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</si>
  <si>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</si>
  <si>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</si>
  <si>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</si>
  <si>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</si>
  <si>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</si>
  <si>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</si>
  <si>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</si>
  <si>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</si>
  <si>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</si>
  <si>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</si>
  <si>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</si>
  <si>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</si>
  <si>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</si>
  <si>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</si>
  <si>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</si>
  <si>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</si>
  <si>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</si>
  <si>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</si>
  <si>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</si>
  <si>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</si>
  <si>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</si>
  <si>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</si>
  <si>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</si>
  <si>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</si>
  <si>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</si>
  <si>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</si>
  <si>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</si>
  <si>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</si>
  <si>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</si>
  <si>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</si>
  <si>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</si>
  <si>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</si>
  <si>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</si>
  <si>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</si>
  <si>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</si>
  <si>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</si>
  <si>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</si>
  <si>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</si>
  <si>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</si>
  <si>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</si>
  <si>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</si>
  <si>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</si>
  <si>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</si>
  <si>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</si>
  <si>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</si>
  <si>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</si>
  <si>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</si>
  <si>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</si>
  <si>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</si>
  <si>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</si>
  <si>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</si>
  <si>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</si>
  <si>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</si>
  <si>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</si>
  <si>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</si>
  <si>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</si>
  <si>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</si>
  <si>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</si>
  <si>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</si>
  <si>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</si>
  <si>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</si>
  <si>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</si>
  <si>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</si>
  <si>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</si>
  <si>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</si>
  <si>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</si>
  <si>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</si>
  <si>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</si>
  <si>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</si>
  <si>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</si>
  <si>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</si>
  <si>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</si>
  <si>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</si>
  <si>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</si>
  <si>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</si>
  <si>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</si>
  <si>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</si>
  <si>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</si>
  <si>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</si>
  <si>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</si>
  <si>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</si>
  <si>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</si>
  <si>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</si>
  <si>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</si>
  <si>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</si>
  <si>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</si>
  <si>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</si>
  <si>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</si>
  <si>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</si>
  <si>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</si>
  <si>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</si>
  <si>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</si>
  <si>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</si>
  <si>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</si>
  <si>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</si>
  <si>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</si>
  <si>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</si>
  <si>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</si>
  <si>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</si>
  <si>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</si>
  <si>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</si>
  <si>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</si>
  <si>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</si>
  <si>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</si>
  <si>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</si>
  <si>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</si>
  <si>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</si>
  <si>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</si>
  <si>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</si>
  <si>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</si>
  <si>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</si>
  <si>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</si>
  <si>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</si>
  <si>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</si>
  <si>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</si>
  <si>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</si>
  <si>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</si>
  <si>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</si>
  <si>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</si>
  <si>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</si>
  <si>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</si>
  <si>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</si>
  <si>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</si>
  <si>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</si>
  <si>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</si>
  <si>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</si>
  <si>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</si>
  <si>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</si>
  <si>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</si>
  <si>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</si>
  <si>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</si>
  <si>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</si>
  <si>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</si>
  <si>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</si>
  <si>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</si>
  <si>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</si>
  <si>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</si>
  <si>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</si>
  <si>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</si>
  <si>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</si>
  <si>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</si>
  <si>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</si>
  <si>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</si>
  <si>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</si>
  <si>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</si>
  <si>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</si>
  <si>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</si>
  <si>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</si>
  <si>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</si>
  <si>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</si>
  <si>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</si>
  <si>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</si>
  <si>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</si>
  <si>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</si>
  <si>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</si>
  <si>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</si>
  <si>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</si>
  <si>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</si>
  <si>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</si>
  <si>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</si>
  <si>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</si>
  <si>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</si>
  <si>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</si>
  <si>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</si>
  <si>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</si>
  <si>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</si>
  <si>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</si>
  <si>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</si>
  <si>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</si>
  <si>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</si>
  <si>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</si>
  <si>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</si>
  <si>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</si>
  <si>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</si>
  <si>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</si>
  <si>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</si>
  <si>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</si>
  <si>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</si>
  <si>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</si>
  <si>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</si>
  <si>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</si>
  <si>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</si>
  <si>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</si>
  <si>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</si>
  <si>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</si>
  <si>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</si>
  <si>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</si>
  <si>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</si>
  <si>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</si>
  <si>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</si>
  <si>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</si>
  <si>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</si>
  <si>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</si>
  <si>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</si>
  <si>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</si>
  <si>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</si>
  <si>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</si>
  <si>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</si>
  <si>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</si>
  <si>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</si>
  <si>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</si>
  <si>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</si>
  <si>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</si>
  <si>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</si>
  <si>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</si>
  <si>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</si>
  <si>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</si>
  <si>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</si>
  <si>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</si>
  <si>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</si>
  <si>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</si>
  <si>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</si>
  <si>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</si>
  <si>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</si>
  <si>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</si>
  <si>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</si>
  <si>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</si>
  <si>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</si>
  <si>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</si>
  <si>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</si>
  <si>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</si>
  <si>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</si>
  <si>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</si>
  <si>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</si>
  <si>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</si>
  <si>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</si>
  <si>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</si>
  <si>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</si>
  <si>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</si>
  <si>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</si>
  <si>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</si>
  <si>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</si>
  <si>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</si>
  <si>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</si>
  <si>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</si>
  <si>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</si>
  <si>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</si>
  <si>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</si>
  <si>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</si>
  <si>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</si>
  <si>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</si>
  <si>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</si>
  <si>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</si>
  <si>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</si>
  <si>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</si>
  <si>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</si>
  <si>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</si>
  <si>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</si>
  <si>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</si>
  <si>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</si>
  <si>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</si>
  <si>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</si>
  <si>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</si>
  <si>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</si>
  <si>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</si>
  <si>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</si>
  <si>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</si>
  <si>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</si>
  <si>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</si>
  <si>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</si>
  <si>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</si>
  <si>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</si>
  <si>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</si>
  <si>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</si>
  <si>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</si>
  <si>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</si>
  <si>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</si>
  <si>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</si>
  <si>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</si>
  <si>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</si>
  <si>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</si>
  <si>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</si>
  <si>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</si>
  <si>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</si>
  <si>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</si>
  <si>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</si>
  <si>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</si>
  <si>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</si>
  <si>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</si>
  <si>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</si>
  <si>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</si>
  <si>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</si>
  <si>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</si>
  <si>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</si>
  <si>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</si>
  <si>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</si>
  <si>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</si>
  <si>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</si>
  <si>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</si>
  <si>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</si>
  <si>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</si>
  <si>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</si>
  <si>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</si>
  <si>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</si>
  <si>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</si>
  <si>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</si>
  <si>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</si>
  <si>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</si>
  <si>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</si>
  <si>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</si>
  <si>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</si>
  <si>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</si>
  <si>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</si>
  <si>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</si>
  <si>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</si>
  <si>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</si>
  <si>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</si>
  <si>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</si>
  <si>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</si>
  <si>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</si>
  <si>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</si>
  <si>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</si>
  <si>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</si>
  <si>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</si>
  <si>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</si>
  <si>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</si>
  <si>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</si>
  <si>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</si>
  <si>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</si>
  <si>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</si>
  <si>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</si>
  <si>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</si>
  <si>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</si>
  <si>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</si>
  <si>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</si>
  <si>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</si>
  <si>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</si>
  <si>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</si>
  <si>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</si>
  <si>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</si>
  <si>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</si>
  <si>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</si>
  <si>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</si>
  <si>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</si>
  <si>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</si>
  <si>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</si>
  <si>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</si>
  <si>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</si>
  <si>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</si>
  <si>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</si>
  <si>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</si>
  <si>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</si>
  <si>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</si>
  <si>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</si>
  <si>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</si>
  <si>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</si>
  <si>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</si>
  <si>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</si>
  <si>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</si>
  <si>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</si>
  <si>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</si>
  <si>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</si>
  <si>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</si>
  <si>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</si>
  <si>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</si>
  <si>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</si>
  <si>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</si>
  <si>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</si>
  <si>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</si>
  <si>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</si>
  <si>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</si>
  <si>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</si>
  <si>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</si>
  <si>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</si>
  <si>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</si>
  <si>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</si>
  <si>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</si>
  <si>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</si>
  <si>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</si>
  <si>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</si>
  <si>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</si>
  <si>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</si>
  <si>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</si>
  <si>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</si>
  <si>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</si>
  <si>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</si>
  <si>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</si>
  <si>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</si>
  <si>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</si>
  <si>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</si>
  <si>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</si>
  <si>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</si>
  <si>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</si>
  <si>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</si>
  <si>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</si>
  <si>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</si>
  <si>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</si>
  <si>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</si>
  <si>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</si>
  <si>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</si>
  <si>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</si>
  <si>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</si>
  <si>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</si>
  <si>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</si>
  <si>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</si>
  <si>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</si>
  <si>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</si>
  <si>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</si>
  <si>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</si>
  <si>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</si>
  <si>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</si>
  <si>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</si>
  <si>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</si>
  <si>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</si>
  <si>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</si>
  <si>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</si>
  <si>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地下鉄南北線五橋駅外１駅ホーム乗降口隙間調整材設置工事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</si>
</sst>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31" xfId="8" applyFont="1" applyFill="1" applyBorder="1" applyAlignment="1" applyProtection="1">
      <alignment horizontal="center" vertical="center"/>
      <protection locked="0"/>
    </xf>
    <xf numFmtId="0" fontId="7" fillId="2" borderId="18"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3" borderId="4" xfId="8" applyFont="1" applyFill="1" applyBorder="1" applyAlignment="1" applyProtection="1">
      <alignment horizontal="left" vertical="center" wrapText="1"/>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46"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49" fontId="7" fillId="5" borderId="31" xfId="8"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37" xfId="8" applyNumberFormat="1" applyFont="1" applyFill="1" applyBorder="1" applyAlignment="1" applyProtection="1">
      <alignment horizontal="right" vertical="center" shrinkToFit="1"/>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5"/>
    <cellStyle name="標準_●作業中　【評価調書】　土木工事（簡Ⅰ）" xfId="2"/>
    <cellStyle name="標準_Book2" xfId="3"/>
    <cellStyle name="標準_Book2 2 2" xfId="7"/>
    <cellStyle name="標準_Book2 3" xfId="10"/>
    <cellStyle name="標準_Book2_様式-共3　配置予定技術者の施工実績等の状況（CPD）(H23.12改正） 2" xfId="11"/>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6"/>
  <sheetViews>
    <sheetView showGridLines="0" tabSelected="1" topLeftCell="A12" zoomScale="85" zoomScaleNormal="85" zoomScaleSheetLayoutView="100" workbookViewId="0">
      <selection activeCell="E44" sqref="E44:H44"/>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359">
        <v>22100704</v>
      </c>
      <c r="I2" s="360"/>
      <c r="J2" s="360"/>
      <c r="K2" s="360"/>
      <c r="L2" s="360"/>
      <c r="M2" s="361"/>
      <c r="N2" s="42"/>
    </row>
    <row r="3" spans="1:30" s="2" customFormat="1" ht="15.75" customHeight="1">
      <c r="A3" s="362" t="s">
        <v>233</v>
      </c>
      <c r="B3" s="362"/>
      <c r="C3" s="362"/>
      <c r="D3" s="362"/>
      <c r="E3" s="362"/>
      <c r="F3" s="362"/>
      <c r="G3" s="362"/>
      <c r="H3" s="362"/>
      <c r="I3" s="362"/>
      <c r="J3" s="362"/>
      <c r="K3" s="362"/>
      <c r="L3" s="362"/>
      <c r="M3" s="362"/>
      <c r="N3" s="362"/>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63" t="s">
        <v>254</v>
      </c>
      <c r="D5" s="364"/>
      <c r="E5" s="365"/>
      <c r="F5" s="366" t="s">
        <v>227</v>
      </c>
      <c r="G5" s="367"/>
      <c r="H5" s="367"/>
      <c r="I5" s="367"/>
      <c r="J5" s="367"/>
      <c r="K5" s="367"/>
      <c r="L5" s="367"/>
      <c r="M5" s="367"/>
      <c r="N5" s="368"/>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69" t="s">
        <v>452</v>
      </c>
      <c r="C7" s="370"/>
      <c r="D7" s="370"/>
      <c r="E7" s="370"/>
      <c r="F7" s="370"/>
      <c r="G7" s="370"/>
      <c r="H7" s="370"/>
      <c r="I7" s="370"/>
      <c r="J7" s="370"/>
      <c r="K7" s="370"/>
      <c r="L7" s="370"/>
      <c r="M7" s="370"/>
      <c r="N7" s="371"/>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72" t="s">
        <v>4</v>
      </c>
      <c r="C9" s="373"/>
      <c r="D9" s="48" t="s">
        <v>232</v>
      </c>
      <c r="E9" s="49" t="s">
        <v>5</v>
      </c>
      <c r="F9" s="374" t="s">
        <v>6</v>
      </c>
      <c r="G9" s="375"/>
      <c r="H9" s="376"/>
      <c r="I9" s="50" t="s">
        <v>7</v>
      </c>
      <c r="J9" s="48" t="s">
        <v>8</v>
      </c>
      <c r="K9" s="48" t="s">
        <v>9</v>
      </c>
      <c r="L9" s="377" t="s">
        <v>10</v>
      </c>
      <c r="M9" s="378"/>
      <c r="N9" s="48" t="s">
        <v>11</v>
      </c>
      <c r="O9" s="18"/>
      <c r="P9" s="19"/>
      <c r="Q9" s="43"/>
      <c r="R9" s="19"/>
      <c r="S9" s="20"/>
      <c r="T9" s="20"/>
      <c r="U9" s="21"/>
      <c r="V9" s="21"/>
      <c r="W9" s="21"/>
      <c r="X9" s="21"/>
      <c r="Y9" s="21"/>
      <c r="Z9" s="21"/>
      <c r="AA9" s="21"/>
      <c r="AB9" s="21"/>
      <c r="AC9" s="21"/>
      <c r="AD9" s="21"/>
    </row>
    <row r="10" spans="1:30" ht="20.25" customHeight="1">
      <c r="A10" s="305" t="s">
        <v>133</v>
      </c>
      <c r="B10" s="394" t="s">
        <v>396</v>
      </c>
      <c r="C10" s="395"/>
      <c r="D10" s="310">
        <v>10</v>
      </c>
      <c r="E10" s="400">
        <v>6</v>
      </c>
      <c r="F10" s="69" t="s">
        <v>219</v>
      </c>
      <c r="G10" s="403"/>
      <c r="H10" s="404"/>
      <c r="I10" s="405">
        <f>IF(F12="",0,ROUND(MAX(MIN(6,((ROUND(F12-69,1))/15*6)),0),3))</f>
        <v>0</v>
      </c>
      <c r="J10" s="379">
        <v>1</v>
      </c>
      <c r="K10" s="382">
        <f>IF(I10="","",I10*J10)</f>
        <v>0</v>
      </c>
      <c r="L10" s="385" t="str">
        <f>IF(G10="","",$D$10*K10/$E$18)</f>
        <v/>
      </c>
      <c r="M10" s="386"/>
      <c r="N10" s="292">
        <f>ROUND(SUM(L10:L17),2)</f>
        <v>0</v>
      </c>
      <c r="O10" s="23"/>
      <c r="P10" s="111"/>
      <c r="Q10" s="24"/>
      <c r="R10" s="25"/>
      <c r="S10" s="26"/>
      <c r="T10" s="26"/>
      <c r="U10" s="21"/>
      <c r="V10" s="21"/>
      <c r="W10" s="21"/>
      <c r="X10" s="21"/>
      <c r="Y10" s="21"/>
      <c r="Z10" s="21"/>
      <c r="AA10" s="21"/>
      <c r="AB10" s="21"/>
      <c r="AC10" s="21"/>
      <c r="AD10" s="21"/>
    </row>
    <row r="11" spans="1:30" ht="20.25" customHeight="1">
      <c r="A11" s="306"/>
      <c r="B11" s="396"/>
      <c r="C11" s="397"/>
      <c r="D11" s="311"/>
      <c r="E11" s="401"/>
      <c r="F11" s="70" t="s">
        <v>220</v>
      </c>
      <c r="G11" s="352"/>
      <c r="H11" s="353"/>
      <c r="I11" s="406"/>
      <c r="J11" s="380"/>
      <c r="K11" s="383"/>
      <c r="L11" s="387"/>
      <c r="M11" s="388"/>
      <c r="N11" s="293"/>
      <c r="O11" s="23"/>
      <c r="P11" s="111"/>
      <c r="Q11" s="24"/>
      <c r="R11" s="25"/>
      <c r="S11" s="26"/>
      <c r="T11" s="26"/>
      <c r="U11" s="21"/>
      <c r="V11" s="21"/>
      <c r="W11" s="21"/>
      <c r="X11" s="21"/>
      <c r="Y11" s="21"/>
      <c r="Z11" s="21"/>
      <c r="AA11" s="21"/>
      <c r="AB11" s="21"/>
      <c r="AC11" s="21"/>
      <c r="AD11" s="21"/>
    </row>
    <row r="12" spans="1:30" s="22" customFormat="1" ht="16.5" customHeight="1">
      <c r="A12" s="306"/>
      <c r="B12" s="398"/>
      <c r="C12" s="399"/>
      <c r="D12" s="311"/>
      <c r="E12" s="402"/>
      <c r="F12" s="391" t="str">
        <f>IF(OR(G10=0,G10="",G11=""),"",ROUND(AVERAGE(G10:H11),1))</f>
        <v/>
      </c>
      <c r="G12" s="392"/>
      <c r="H12" s="393"/>
      <c r="I12" s="407"/>
      <c r="J12" s="381"/>
      <c r="K12" s="384"/>
      <c r="L12" s="389"/>
      <c r="M12" s="390"/>
      <c r="N12" s="293"/>
      <c r="O12" s="23"/>
      <c r="P12" s="39"/>
      <c r="Q12" s="24"/>
      <c r="R12" s="25"/>
      <c r="S12" s="26"/>
      <c r="T12" s="26"/>
      <c r="U12" s="21"/>
      <c r="V12" s="21"/>
      <c r="W12" s="21"/>
      <c r="X12" s="21"/>
      <c r="Y12" s="21"/>
      <c r="Z12" s="21"/>
      <c r="AA12" s="21"/>
      <c r="AB12" s="21"/>
      <c r="AC12" s="21"/>
      <c r="AD12" s="21"/>
    </row>
    <row r="13" spans="1:30" s="22" customFormat="1" ht="21.95" customHeight="1">
      <c r="A13" s="306"/>
      <c r="B13" s="356" t="s">
        <v>93</v>
      </c>
      <c r="C13" s="357"/>
      <c r="D13" s="311"/>
      <c r="E13" s="108">
        <v>1</v>
      </c>
      <c r="F13" s="321"/>
      <c r="G13" s="322"/>
      <c r="H13" s="323"/>
      <c r="I13" s="51">
        <f>IF(F13="実績あり",1,0)</f>
        <v>0</v>
      </c>
      <c r="J13" s="52">
        <v>1</v>
      </c>
      <c r="K13" s="52">
        <f t="shared" ref="K13:K17" si="0">IF(I13="","",I13*J13)</f>
        <v>0</v>
      </c>
      <c r="L13" s="301" t="str">
        <f>IF(F13="","",$D$10*K13/$E$18)</f>
        <v/>
      </c>
      <c r="M13" s="301"/>
      <c r="N13" s="293"/>
      <c r="O13" s="23"/>
      <c r="P13" s="39"/>
      <c r="Q13" s="27" t="s">
        <v>131</v>
      </c>
      <c r="R13" s="27" t="s">
        <v>128</v>
      </c>
      <c r="S13" s="28"/>
      <c r="T13" s="28"/>
      <c r="U13" s="27"/>
      <c r="V13" s="21"/>
      <c r="W13" s="21"/>
      <c r="X13" s="21"/>
      <c r="Y13" s="21"/>
      <c r="Z13" s="21"/>
      <c r="AA13" s="21"/>
      <c r="AB13" s="21"/>
      <c r="AC13" s="21"/>
      <c r="AD13" s="21"/>
    </row>
    <row r="14" spans="1:30" s="22" customFormat="1" ht="39" customHeight="1">
      <c r="A14" s="306"/>
      <c r="B14" s="356" t="s">
        <v>435</v>
      </c>
      <c r="C14" s="357"/>
      <c r="D14" s="311"/>
      <c r="E14" s="108">
        <v>2</v>
      </c>
      <c r="F14" s="321"/>
      <c r="G14" s="322"/>
      <c r="H14" s="323"/>
      <c r="I14" s="51">
        <f>IF(F14="表彰歴又は施工実績あり",1,0)</f>
        <v>0</v>
      </c>
      <c r="J14" s="52">
        <v>2</v>
      </c>
      <c r="K14" s="52">
        <f t="shared" si="0"/>
        <v>0</v>
      </c>
      <c r="L14" s="301" t="str">
        <f>IF(F14="","",$D$10*K14/$E$18)</f>
        <v/>
      </c>
      <c r="M14" s="301"/>
      <c r="N14" s="293"/>
      <c r="O14" s="23"/>
      <c r="P14" s="39"/>
      <c r="Q14" s="195" t="s">
        <v>451</v>
      </c>
      <c r="R14" s="27" t="s">
        <v>128</v>
      </c>
      <c r="S14" s="28"/>
      <c r="T14" s="28"/>
      <c r="U14" s="27"/>
      <c r="V14" s="21"/>
      <c r="W14" s="21"/>
      <c r="X14" s="21"/>
      <c r="Y14" s="21"/>
      <c r="Z14" s="21"/>
      <c r="AA14" s="21"/>
      <c r="AB14" s="21"/>
      <c r="AC14" s="21"/>
      <c r="AD14" s="21"/>
    </row>
    <row r="15" spans="1:30" s="22" customFormat="1" ht="21.95" customHeight="1">
      <c r="A15" s="306"/>
      <c r="B15" s="356" t="s">
        <v>226</v>
      </c>
      <c r="C15" s="357"/>
      <c r="D15" s="311"/>
      <c r="E15" s="108">
        <v>0</v>
      </c>
      <c r="F15" s="321"/>
      <c r="G15" s="322"/>
      <c r="H15" s="323"/>
      <c r="I15" s="84">
        <f>IF(OR(F15="指名停止",F15="文書指導"),-1,IF(F15="複数",-2,0))</f>
        <v>0</v>
      </c>
      <c r="J15" s="52">
        <v>1</v>
      </c>
      <c r="K15" s="85">
        <f>IF(I15="","",I15*J15)</f>
        <v>0</v>
      </c>
      <c r="L15" s="358" t="str">
        <f>IF(F15="","",$D$10*K15/$E$18)</f>
        <v/>
      </c>
      <c r="M15" s="358"/>
      <c r="N15" s="293"/>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06"/>
      <c r="B16" s="356" t="s">
        <v>19</v>
      </c>
      <c r="C16" s="357"/>
      <c r="D16" s="311"/>
      <c r="E16" s="108">
        <v>0.5</v>
      </c>
      <c r="F16" s="321"/>
      <c r="G16" s="322"/>
      <c r="H16" s="323"/>
      <c r="I16" s="96">
        <f>IF(F16="取得あり",0.5,0)</f>
        <v>0</v>
      </c>
      <c r="J16" s="52">
        <v>1</v>
      </c>
      <c r="K16" s="53">
        <f t="shared" si="0"/>
        <v>0</v>
      </c>
      <c r="L16" s="301" t="str">
        <f>IF(F16="","",$D$10*K16/$E$18)</f>
        <v/>
      </c>
      <c r="M16" s="301"/>
      <c r="N16" s="293"/>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06"/>
      <c r="B17" s="356" t="s">
        <v>83</v>
      </c>
      <c r="C17" s="357"/>
      <c r="D17" s="312"/>
      <c r="E17" s="108">
        <v>0.5</v>
      </c>
      <c r="F17" s="298"/>
      <c r="G17" s="299"/>
      <c r="H17" s="300"/>
      <c r="I17" s="96">
        <f>IF(F17="加入あり",0.5,0)</f>
        <v>0</v>
      </c>
      <c r="J17" s="52">
        <v>1</v>
      </c>
      <c r="K17" s="53">
        <f t="shared" si="0"/>
        <v>0</v>
      </c>
      <c r="L17" s="301" t="str">
        <f>IF(F17="","",$D$10*K17/$E$18)</f>
        <v/>
      </c>
      <c r="M17" s="301"/>
      <c r="N17" s="294"/>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07"/>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05" t="s">
        <v>134</v>
      </c>
      <c r="B19" s="324" t="s">
        <v>135</v>
      </c>
      <c r="C19" s="325"/>
      <c r="D19" s="310">
        <v>5</v>
      </c>
      <c r="E19" s="108">
        <v>2</v>
      </c>
      <c r="F19" s="313"/>
      <c r="G19" s="314"/>
      <c r="H19" s="315"/>
      <c r="I19" s="51">
        <f>IF(F19="実績あり",1,0)</f>
        <v>0</v>
      </c>
      <c r="J19" s="52">
        <v>2</v>
      </c>
      <c r="K19" s="52">
        <f t="shared" ref="K19:K23" si="1">IF(I19="","",I19*J19)</f>
        <v>0</v>
      </c>
      <c r="L19" s="316" t="str">
        <f>IF(F19="","",$D$19*K19/$E$24)</f>
        <v/>
      </c>
      <c r="M19" s="317"/>
      <c r="N19" s="292">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06"/>
      <c r="B20" s="318" t="s">
        <v>206</v>
      </c>
      <c r="C20" s="344"/>
      <c r="D20" s="311"/>
      <c r="E20" s="59">
        <v>4</v>
      </c>
      <c r="F20" s="351"/>
      <c r="G20" s="352"/>
      <c r="H20" s="353"/>
      <c r="I20" s="100">
        <f>ROUND(MAX(MIN(2,((F20-69)/15*2)),0),3)</f>
        <v>0</v>
      </c>
      <c r="J20" s="101">
        <v>2</v>
      </c>
      <c r="K20" s="102">
        <f>IF(I20="","",I20*J20)</f>
        <v>0</v>
      </c>
      <c r="L20" s="354" t="str">
        <f>IF(F20="","",$D$19*K20/$E$24)</f>
        <v/>
      </c>
      <c r="M20" s="355"/>
      <c r="N20" s="293"/>
      <c r="O20" s="23"/>
      <c r="P20" s="39"/>
      <c r="Q20" s="27"/>
      <c r="R20" s="27"/>
      <c r="S20" s="27"/>
      <c r="T20" s="27"/>
      <c r="U20" s="27"/>
      <c r="V20" s="21"/>
      <c r="W20" s="21"/>
      <c r="X20" s="21"/>
      <c r="Y20" s="21"/>
      <c r="Z20" s="21"/>
      <c r="AA20" s="21"/>
      <c r="AB20" s="21"/>
      <c r="AC20" s="21"/>
      <c r="AD20" s="21"/>
    </row>
    <row r="21" spans="1:30" s="22" customFormat="1" ht="39" customHeight="1">
      <c r="A21" s="306"/>
      <c r="B21" s="324" t="s">
        <v>436</v>
      </c>
      <c r="C21" s="325"/>
      <c r="D21" s="311"/>
      <c r="E21" s="108">
        <v>2</v>
      </c>
      <c r="F21" s="321"/>
      <c r="G21" s="322"/>
      <c r="H21" s="323"/>
      <c r="I21" s="51">
        <f>IF(F21="2件",2,IF(F21="1件",1,0))</f>
        <v>0</v>
      </c>
      <c r="J21" s="52">
        <v>1</v>
      </c>
      <c r="K21" s="52">
        <f t="shared" si="1"/>
        <v>0</v>
      </c>
      <c r="L21" s="316" t="str">
        <f>IF(F21="","",$D$19*K21/$E$24)</f>
        <v/>
      </c>
      <c r="M21" s="317"/>
      <c r="N21" s="293"/>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06"/>
      <c r="B22" s="324" t="s">
        <v>136</v>
      </c>
      <c r="C22" s="325"/>
      <c r="D22" s="311"/>
      <c r="E22" s="108">
        <v>1</v>
      </c>
      <c r="F22" s="321"/>
      <c r="G22" s="322"/>
      <c r="H22" s="323"/>
      <c r="I22" s="51">
        <f>IF(F22="表彰あり",1,0)</f>
        <v>0</v>
      </c>
      <c r="J22" s="52">
        <v>1</v>
      </c>
      <c r="K22" s="52">
        <f t="shared" si="1"/>
        <v>0</v>
      </c>
      <c r="L22" s="316" t="str">
        <f>IF(F22="","",$D$19*K22/$E$24)</f>
        <v/>
      </c>
      <c r="M22" s="317"/>
      <c r="N22" s="293"/>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06"/>
      <c r="B23" s="324" t="s">
        <v>224</v>
      </c>
      <c r="C23" s="325"/>
      <c r="D23" s="311"/>
      <c r="E23" s="108">
        <v>1</v>
      </c>
      <c r="F23" s="298"/>
      <c r="G23" s="299"/>
      <c r="H23" s="300"/>
      <c r="I23" s="96">
        <f>IF(F23="推奨単位以上",1,IF(F23="1/2以上",0.5,IF(F23="1/2未満",0.3,0)))</f>
        <v>0</v>
      </c>
      <c r="J23" s="52">
        <v>1</v>
      </c>
      <c r="K23" s="53">
        <f t="shared" si="1"/>
        <v>0</v>
      </c>
      <c r="L23" s="316" t="str">
        <f>IF(F23="","",$D$19*K23/$E$24)</f>
        <v/>
      </c>
      <c r="M23" s="317"/>
      <c r="N23" s="293"/>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07"/>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05" t="s">
        <v>260</v>
      </c>
      <c r="B25" s="324" t="s">
        <v>261</v>
      </c>
      <c r="C25" s="325"/>
      <c r="D25" s="310">
        <v>6</v>
      </c>
      <c r="E25" s="59">
        <v>1</v>
      </c>
      <c r="F25" s="313"/>
      <c r="G25" s="314"/>
      <c r="H25" s="315"/>
      <c r="I25" s="97">
        <f>IF(F25="2件",1,IF(F25="1件",0.5,0))</f>
        <v>0</v>
      </c>
      <c r="J25" s="101">
        <v>1</v>
      </c>
      <c r="K25" s="99">
        <f t="shared" ref="K25" si="2">IF(I25="","",I25*J25)</f>
        <v>0</v>
      </c>
      <c r="L25" s="301" t="str">
        <f>IF(F25="","",D25*K25/$E$36)</f>
        <v/>
      </c>
      <c r="M25" s="301"/>
      <c r="N25" s="292">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06"/>
      <c r="B26" s="318" t="s">
        <v>262</v>
      </c>
      <c r="C26" s="61" t="s">
        <v>157</v>
      </c>
      <c r="D26" s="311"/>
      <c r="E26" s="59">
        <v>3</v>
      </c>
      <c r="F26" s="321"/>
      <c r="G26" s="322"/>
      <c r="H26" s="323"/>
      <c r="I26" s="60">
        <f>IF(F26="①②③全て",3,IF(F26="①②③のうち2項目",2,IF(F26="①②③のうち1項目",1,0)))</f>
        <v>0</v>
      </c>
      <c r="J26" s="101">
        <v>1</v>
      </c>
      <c r="K26" s="101">
        <f>IF(I26="","",I26*J26)</f>
        <v>0</v>
      </c>
      <c r="L26" s="301" t="str">
        <f>IF(F26="","",D25*K26/$E$36)</f>
        <v/>
      </c>
      <c r="M26" s="301"/>
      <c r="N26" s="293"/>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06"/>
      <c r="B27" s="319"/>
      <c r="C27" s="61" t="s">
        <v>156</v>
      </c>
      <c r="D27" s="311"/>
      <c r="E27" s="59">
        <v>1</v>
      </c>
      <c r="F27" s="321"/>
      <c r="G27" s="322"/>
      <c r="H27" s="323"/>
      <c r="I27" s="60">
        <f>IF(F27="対応実績あり",1,0)</f>
        <v>0</v>
      </c>
      <c r="J27" s="101">
        <v>1</v>
      </c>
      <c r="K27" s="101">
        <f>IF(I27="","",I27*J27)</f>
        <v>0</v>
      </c>
      <c r="L27" s="301" t="str">
        <f>IF(F27="","",D25*K27/$E$36)</f>
        <v/>
      </c>
      <c r="M27" s="301"/>
      <c r="N27" s="293"/>
      <c r="O27" s="23"/>
      <c r="P27" s="39"/>
      <c r="Q27" s="29" t="s">
        <v>263</v>
      </c>
      <c r="R27" s="29" t="s">
        <v>128</v>
      </c>
      <c r="S27" s="29"/>
      <c r="T27" s="27"/>
      <c r="U27" s="27"/>
      <c r="V27" s="30"/>
      <c r="W27" s="30"/>
      <c r="X27" s="30"/>
      <c r="Y27" s="21"/>
      <c r="Z27" s="21"/>
      <c r="AA27" s="21"/>
      <c r="AB27" s="21"/>
      <c r="AC27" s="21"/>
      <c r="AD27" s="21"/>
    </row>
    <row r="28" spans="1:30" s="22" customFormat="1" ht="20.25" customHeight="1">
      <c r="A28" s="306"/>
      <c r="B28" s="320"/>
      <c r="C28" s="61" t="s">
        <v>264</v>
      </c>
      <c r="D28" s="311"/>
      <c r="E28" s="59">
        <v>1</v>
      </c>
      <c r="F28" s="321"/>
      <c r="G28" s="322"/>
      <c r="H28" s="323"/>
      <c r="I28" s="112">
        <f>IF(F28="参加実績あり",1,IF(F28="なし",0,0))</f>
        <v>0</v>
      </c>
      <c r="J28" s="101">
        <v>1</v>
      </c>
      <c r="K28" s="101">
        <f>IF(I28="","",I28*J28)</f>
        <v>0</v>
      </c>
      <c r="L28" s="301" t="str">
        <f>IF(F28="","",D25*K28/$E$36)</f>
        <v/>
      </c>
      <c r="M28" s="301"/>
      <c r="N28" s="293"/>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06"/>
      <c r="B29" s="324" t="s">
        <v>265</v>
      </c>
      <c r="C29" s="325"/>
      <c r="D29" s="311"/>
      <c r="E29" s="59"/>
      <c r="F29" s="321"/>
      <c r="G29" s="322"/>
      <c r="H29" s="323"/>
      <c r="I29" s="97"/>
      <c r="J29" s="101"/>
      <c r="K29" s="99"/>
      <c r="L29" s="301" t="str">
        <f t="shared" ref="L29:L30" si="3">IF(F29="","",D26*K29/$E$36)</f>
        <v/>
      </c>
      <c r="M29" s="301"/>
      <c r="N29" s="293"/>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06"/>
      <c r="B30" s="324" t="s">
        <v>266</v>
      </c>
      <c r="C30" s="325"/>
      <c r="D30" s="311"/>
      <c r="E30" s="59"/>
      <c r="F30" s="341"/>
      <c r="G30" s="342"/>
      <c r="H30" s="343"/>
      <c r="I30" s="97"/>
      <c r="J30" s="101"/>
      <c r="K30" s="101"/>
      <c r="L30" s="301" t="str">
        <f t="shared" si="3"/>
        <v/>
      </c>
      <c r="M30" s="301"/>
      <c r="N30" s="293"/>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06"/>
      <c r="B31" s="318" t="s">
        <v>267</v>
      </c>
      <c r="C31" s="344"/>
      <c r="D31" s="311"/>
      <c r="E31" s="168">
        <v>2</v>
      </c>
      <c r="F31" s="326"/>
      <c r="G31" s="327"/>
      <c r="H31" s="328"/>
      <c r="I31" s="98">
        <f>IF(F31="2件",1,IF(F31="1件",0.5,IF(F31="なし",0,0)))</f>
        <v>0</v>
      </c>
      <c r="J31" s="52">
        <v>2</v>
      </c>
      <c r="K31" s="52">
        <f>IF(I31="","",I31*J31)</f>
        <v>0</v>
      </c>
      <c r="L31" s="301" t="str">
        <f>IF(F31="","",D25*K31/$E$36)</f>
        <v/>
      </c>
      <c r="M31" s="301"/>
      <c r="N31" s="293"/>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06"/>
      <c r="B32" s="324" t="s">
        <v>268</v>
      </c>
      <c r="C32" s="325"/>
      <c r="D32" s="311"/>
      <c r="E32" s="59"/>
      <c r="F32" s="321"/>
      <c r="G32" s="322"/>
      <c r="H32" s="323"/>
      <c r="I32" s="97"/>
      <c r="J32" s="101"/>
      <c r="K32" s="99"/>
      <c r="L32" s="301"/>
      <c r="M32" s="301"/>
      <c r="N32" s="293"/>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06"/>
      <c r="B33" s="324" t="s">
        <v>397</v>
      </c>
      <c r="C33" s="325"/>
      <c r="D33" s="311"/>
      <c r="E33" s="59">
        <v>1</v>
      </c>
      <c r="F33" s="321"/>
      <c r="G33" s="322"/>
      <c r="H33" s="323"/>
      <c r="I33" s="60">
        <f>IF(F33="登録及び実績あり",1,0)</f>
        <v>0</v>
      </c>
      <c r="J33" s="101">
        <v>1</v>
      </c>
      <c r="K33" s="99">
        <f t="shared" ref="K33:K35" si="4">IF(I33="","",I33*J33)</f>
        <v>0</v>
      </c>
      <c r="L33" s="301" t="str">
        <f>IF(F33="","",D25*K33/$E$36)</f>
        <v/>
      </c>
      <c r="M33" s="301"/>
      <c r="N33" s="293"/>
      <c r="O33" s="23"/>
      <c r="P33" s="39"/>
      <c r="Q33" s="27" t="s">
        <v>269</v>
      </c>
      <c r="R33" s="27" t="s">
        <v>128</v>
      </c>
      <c r="S33" s="27"/>
      <c r="T33" s="27"/>
      <c r="U33" s="27"/>
      <c r="V33" s="30"/>
      <c r="W33" s="30"/>
      <c r="X33" s="30"/>
      <c r="Y33" s="21"/>
      <c r="Z33" s="21"/>
      <c r="AA33" s="21"/>
      <c r="AB33" s="21"/>
      <c r="AC33" s="21"/>
      <c r="AD33" s="21"/>
    </row>
    <row r="34" spans="1:30" s="22" customFormat="1" ht="20.25" customHeight="1">
      <c r="A34" s="306"/>
      <c r="B34" s="324" t="s">
        <v>270</v>
      </c>
      <c r="C34" s="325"/>
      <c r="D34" s="311"/>
      <c r="E34" s="108">
        <v>2</v>
      </c>
      <c r="F34" s="345"/>
      <c r="G34" s="346"/>
      <c r="H34" s="347"/>
      <c r="I34" s="51">
        <f>IF(F34="法定雇用障害者数以上",2,IF(F34="義務外雇用",2,IF(F34="法定雇用障害者数未満",1,0)))</f>
        <v>0</v>
      </c>
      <c r="J34" s="52">
        <v>1</v>
      </c>
      <c r="K34" s="52">
        <f t="shared" si="4"/>
        <v>0</v>
      </c>
      <c r="L34" s="301" t="str">
        <f>IF(F34="","",D25*K34/$E$36)</f>
        <v/>
      </c>
      <c r="M34" s="301"/>
      <c r="N34" s="293"/>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06"/>
      <c r="B35" s="324" t="s">
        <v>271</v>
      </c>
      <c r="C35" s="325"/>
      <c r="D35" s="312"/>
      <c r="E35" s="108">
        <v>1</v>
      </c>
      <c r="F35" s="348"/>
      <c r="G35" s="349"/>
      <c r="H35" s="350"/>
      <c r="I35" s="51">
        <f>IF(F35="取得あり",1,0)</f>
        <v>0</v>
      </c>
      <c r="J35" s="52">
        <v>1</v>
      </c>
      <c r="K35" s="52">
        <f t="shared" si="4"/>
        <v>0</v>
      </c>
      <c r="L35" s="301" t="str">
        <f>IF(F35="","",D25*K35/$E$36)</f>
        <v/>
      </c>
      <c r="M35" s="301"/>
      <c r="N35" s="294"/>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07"/>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05" t="s">
        <v>272</v>
      </c>
      <c r="B37" s="308" t="s">
        <v>273</v>
      </c>
      <c r="C37" s="309"/>
      <c r="D37" s="310">
        <v>3</v>
      </c>
      <c r="E37" s="108">
        <v>1</v>
      </c>
      <c r="F37" s="313"/>
      <c r="G37" s="314"/>
      <c r="H37" s="315"/>
      <c r="I37" s="51">
        <f>IF(F37="配置あり",1,0)</f>
        <v>0</v>
      </c>
      <c r="J37" s="52">
        <v>1</v>
      </c>
      <c r="K37" s="52">
        <f t="shared" ref="K37" si="5">IF(I37="","",I37*J37)</f>
        <v>0</v>
      </c>
      <c r="L37" s="316" t="str">
        <f>IF(F37="","",D37*K37/$E$41)</f>
        <v/>
      </c>
      <c r="M37" s="317"/>
      <c r="N37" s="292">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06"/>
      <c r="B38" s="324" t="s">
        <v>274</v>
      </c>
      <c r="C38" s="325"/>
      <c r="D38" s="311"/>
      <c r="E38" s="59">
        <v>2</v>
      </c>
      <c r="F38" s="335"/>
      <c r="G38" s="336"/>
      <c r="H38" s="337"/>
      <c r="I38" s="51">
        <f>IF(F38="登録あり",1,0)</f>
        <v>0</v>
      </c>
      <c r="J38" s="52">
        <v>2</v>
      </c>
      <c r="K38" s="52">
        <f>IF(I38="","",I38*J38)</f>
        <v>0</v>
      </c>
      <c r="L38" s="301" t="str">
        <f>IF(F38="","",D37*K38/$E$41)</f>
        <v/>
      </c>
      <c r="M38" s="301"/>
      <c r="N38" s="293"/>
      <c r="O38" s="23"/>
      <c r="P38" s="39"/>
      <c r="Q38" s="27" t="s">
        <v>275</v>
      </c>
      <c r="R38" s="27" t="s">
        <v>128</v>
      </c>
      <c r="S38" s="27"/>
      <c r="T38" s="27"/>
      <c r="U38" s="27"/>
      <c r="V38" s="30"/>
      <c r="W38" s="30"/>
      <c r="X38" s="30"/>
      <c r="Y38" s="21"/>
      <c r="Z38" s="21"/>
      <c r="AA38" s="21"/>
      <c r="AB38" s="21"/>
      <c r="AC38" s="21"/>
      <c r="AD38" s="21"/>
    </row>
    <row r="39" spans="1:30" s="22" customFormat="1" ht="21.95" customHeight="1">
      <c r="A39" s="306"/>
      <c r="B39" s="324" t="s">
        <v>276</v>
      </c>
      <c r="C39" s="325"/>
      <c r="D39" s="311"/>
      <c r="E39" s="59">
        <v>2</v>
      </c>
      <c r="F39" s="338"/>
      <c r="G39" s="339"/>
      <c r="H39" s="340"/>
      <c r="I39" s="51">
        <f>IF(F39="顕彰あり",1,0)</f>
        <v>0</v>
      </c>
      <c r="J39" s="52">
        <v>2</v>
      </c>
      <c r="K39" s="52">
        <f>IF(I39="","",I39*J39)</f>
        <v>0</v>
      </c>
      <c r="L39" s="301" t="str">
        <f>IF(F39="","",D37*K39/$E$41)</f>
        <v/>
      </c>
      <c r="M39" s="301"/>
      <c r="N39" s="293"/>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06"/>
      <c r="B40" s="324" t="s">
        <v>277</v>
      </c>
      <c r="C40" s="325"/>
      <c r="D40" s="312"/>
      <c r="E40" s="108">
        <v>1</v>
      </c>
      <c r="F40" s="298"/>
      <c r="G40" s="299"/>
      <c r="H40" s="300"/>
      <c r="I40" s="51">
        <f>IF(F40="配置あり",1,0)</f>
        <v>0</v>
      </c>
      <c r="J40" s="52">
        <v>1</v>
      </c>
      <c r="K40" s="52">
        <f>IF(I40="","",I40*J40)</f>
        <v>0</v>
      </c>
      <c r="L40" s="301" t="str">
        <f>IF(F40="","",D37*K40/$E$41)</f>
        <v/>
      </c>
      <c r="M40" s="301"/>
      <c r="N40" s="294"/>
      <c r="O40" s="21"/>
      <c r="P40" s="39"/>
      <c r="Q40" s="27" t="s">
        <v>130</v>
      </c>
      <c r="R40" s="27" t="s">
        <v>128</v>
      </c>
      <c r="S40" s="27"/>
      <c r="T40" s="27"/>
      <c r="U40" s="27"/>
      <c r="V40" s="21"/>
      <c r="W40" s="21"/>
      <c r="X40" s="21"/>
      <c r="Y40" s="21"/>
      <c r="Z40" s="21"/>
      <c r="AA40" s="21"/>
      <c r="AB40" s="21"/>
      <c r="AC40" s="21"/>
      <c r="AD40" s="21"/>
    </row>
    <row r="41" spans="1:30" s="22" customFormat="1" ht="10.5" customHeight="1">
      <c r="A41" s="307"/>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02"/>
      <c r="F44" s="303"/>
      <c r="G44" s="303"/>
      <c r="H44" s="304"/>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30" t="s">
        <v>14</v>
      </c>
      <c r="B46" s="78" t="s">
        <v>137</v>
      </c>
      <c r="C46" s="331" t="s">
        <v>15</v>
      </c>
      <c r="D46" s="332" t="s">
        <v>16</v>
      </c>
      <c r="E46" s="332"/>
      <c r="F46" s="79"/>
      <c r="G46" s="95" t="str">
        <f>IF(E44="","",N42)</f>
        <v/>
      </c>
      <c r="H46" s="80"/>
      <c r="I46" s="58"/>
      <c r="J46" s="333" t="s">
        <v>15</v>
      </c>
      <c r="K46" s="334" t="str">
        <f>IF(D47="","",ROUNDDOWN((100+G46)/(D47/1000000),5))</f>
        <v/>
      </c>
      <c r="L46" s="334"/>
      <c r="M46" s="334"/>
      <c r="N46" s="334"/>
      <c r="O46" s="295"/>
      <c r="Q46" s="25"/>
    </row>
    <row r="47" spans="1:30" s="22" customFormat="1" ht="11.25" customHeight="1">
      <c r="A47" s="330"/>
      <c r="B47" s="83" t="s">
        <v>138</v>
      </c>
      <c r="C47" s="331"/>
      <c r="D47" s="296" t="str">
        <f>IF(E44="","",E44)</f>
        <v/>
      </c>
      <c r="E47" s="296"/>
      <c r="F47" s="296"/>
      <c r="G47" s="296"/>
      <c r="H47" s="297" t="s">
        <v>124</v>
      </c>
      <c r="I47" s="297"/>
      <c r="J47" s="333"/>
      <c r="K47" s="334"/>
      <c r="L47" s="334"/>
      <c r="M47" s="334"/>
      <c r="N47" s="334"/>
      <c r="O47" s="295"/>
      <c r="Q47" s="25"/>
      <c r="R47"/>
      <c r="S47"/>
      <c r="T47"/>
      <c r="U47"/>
      <c r="V47"/>
      <c r="W47"/>
      <c r="X47"/>
      <c r="Y47"/>
      <c r="Z47"/>
      <c r="AA47"/>
      <c r="AB47"/>
      <c r="AC47"/>
      <c r="AD47"/>
    </row>
    <row r="48" spans="1:30" s="33" customFormat="1" ht="11.25" customHeight="1">
      <c r="A48" s="329" t="s">
        <v>22</v>
      </c>
      <c r="B48" s="329"/>
      <c r="C48" s="329"/>
      <c r="D48" s="329"/>
      <c r="E48" s="329"/>
      <c r="F48" s="329"/>
      <c r="G48" s="329"/>
      <c r="H48" s="329"/>
      <c r="I48" s="329"/>
      <c r="J48" s="329"/>
      <c r="K48" s="329"/>
      <c r="L48" s="329"/>
      <c r="M48" s="329"/>
      <c r="N48" s="329"/>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EXUh68DixqcU0XiFJKljGUcS5/TmHE5qo0Xr/1VWTGYqEZHjF0uo0MXJXMwlGpQ5edm/w8MBPBV1VSQFwGS9g==" saltValue="Wzm7g7Dui2HafzQQF3RTzQ==" spinCount="100000" sheet="1" selectLockedCells="1"/>
  <mergeCells count="112">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s>
  <phoneticPr fontId="3"/>
  <dataValidations count="27">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7:H37">
      <formula1>$Q$37:$R$37</formula1>
    </dataValidation>
    <dataValidation type="list" errorStyle="warning" allowBlank="1" showInputMessage="1" showErrorMessage="1" sqref="F35:H35">
      <formula1>$Q$35:$R$35</formula1>
    </dataValidation>
    <dataValidation type="list" errorStyle="warning" allowBlank="1" showInputMessage="1" showErrorMessage="1" sqref="F34:H34">
      <formula1>$Q$34:$T$34</formula1>
    </dataValidation>
    <dataValidation type="list" errorStyle="warning" allowBlank="1" showInputMessage="1" showErrorMessage="1" sqref="F33:H33">
      <formula1>$Q$33:$R$33</formula1>
    </dataValidation>
    <dataValidation type="list" allowBlank="1" showInputMessage="1" showErrorMessage="1" sqref="F32:H32">
      <formula1>$Q$32:$S$32</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0:H40">
      <formula1>$Q$40:$R$40</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topLeftCell="A13" zoomScale="85" zoomScaleNormal="85" zoomScaleSheetLayoutView="100" workbookViewId="0">
      <selection activeCell="F23" sqref="F23:H23"/>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65" t="s">
        <v>0</v>
      </c>
      <c r="I3" s="466"/>
      <c r="J3" s="466"/>
      <c r="K3" s="467">
        <f>'様式-共1-Ⅰ（建築）'!H2</f>
        <v>22100704</v>
      </c>
      <c r="L3" s="468"/>
      <c r="M3" s="468"/>
      <c r="N3" s="468"/>
      <c r="O3" s="468"/>
      <c r="P3" s="469"/>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70" t="s">
        <v>140</v>
      </c>
      <c r="B5" s="470"/>
      <c r="C5" s="470"/>
      <c r="D5" s="470"/>
      <c r="E5" s="470"/>
      <c r="F5" s="470"/>
      <c r="G5" s="470"/>
      <c r="H5" s="470"/>
      <c r="I5" s="470"/>
      <c r="J5" s="470"/>
      <c r="K5" s="470"/>
      <c r="L5" s="470"/>
      <c r="M5" s="470"/>
      <c r="N5" s="470"/>
      <c r="O5" s="470"/>
      <c r="P5" s="470"/>
      <c r="Q5" s="470"/>
      <c r="R5" s="114"/>
      <c r="S5" s="114"/>
      <c r="T5" s="117"/>
      <c r="U5" s="150" t="s">
        <v>216</v>
      </c>
      <c r="V5" s="150" t="s">
        <v>164</v>
      </c>
      <c r="W5" s="150" t="s">
        <v>165</v>
      </c>
      <c r="X5" s="150" t="s">
        <v>166</v>
      </c>
      <c r="Y5" s="150" t="s">
        <v>167</v>
      </c>
      <c r="Z5" s="150" t="s">
        <v>168</v>
      </c>
      <c r="AA5" s="150" t="s">
        <v>169</v>
      </c>
    </row>
    <row r="6" spans="1:27" ht="18" customHeight="1" thickBot="1">
      <c r="A6" s="471" t="s">
        <v>314</v>
      </c>
      <c r="B6" s="472"/>
      <c r="C6" s="473"/>
      <c r="D6" s="199"/>
      <c r="E6" s="199" t="s">
        <v>231</v>
      </c>
      <c r="F6" s="199" t="s">
        <v>212</v>
      </c>
      <c r="G6" s="477" t="s">
        <v>213</v>
      </c>
      <c r="H6" s="478"/>
      <c r="I6" s="478"/>
      <c r="J6" s="478"/>
      <c r="K6" s="478"/>
      <c r="L6" s="478"/>
      <c r="M6" s="478"/>
      <c r="N6" s="478"/>
      <c r="O6" s="478"/>
      <c r="P6" s="478"/>
      <c r="Q6" s="479"/>
      <c r="R6" s="114"/>
      <c r="S6" s="114"/>
      <c r="T6" s="117"/>
      <c r="U6" s="150" t="s">
        <v>217</v>
      </c>
      <c r="V6" s="150"/>
      <c r="W6" s="150"/>
      <c r="X6" s="150"/>
      <c r="Y6" s="150"/>
      <c r="Z6" s="150"/>
      <c r="AA6" s="150"/>
    </row>
    <row r="7" spans="1:27" ht="36" customHeight="1" thickBot="1">
      <c r="A7" s="474"/>
      <c r="B7" s="475"/>
      <c r="C7" s="476"/>
      <c r="D7" s="200" t="s">
        <v>219</v>
      </c>
      <c r="E7" s="201" t="s">
        <v>214</v>
      </c>
      <c r="F7" s="202" t="s">
        <v>211</v>
      </c>
      <c r="G7" s="480"/>
      <c r="H7" s="481"/>
      <c r="I7" s="481"/>
      <c r="J7" s="481"/>
      <c r="K7" s="481"/>
      <c r="L7" s="481"/>
      <c r="M7" s="481"/>
      <c r="N7" s="481"/>
      <c r="O7" s="481"/>
      <c r="P7" s="481"/>
      <c r="Q7" s="482"/>
      <c r="R7" s="114"/>
      <c r="S7" s="115"/>
      <c r="T7" s="117"/>
      <c r="U7" s="150" t="s">
        <v>218</v>
      </c>
      <c r="V7" s="150" t="s">
        <v>94</v>
      </c>
      <c r="W7" s="150" t="s">
        <v>95</v>
      </c>
      <c r="X7" s="198" t="s">
        <v>444</v>
      </c>
      <c r="Y7" s="150" t="s">
        <v>128</v>
      </c>
      <c r="Z7" s="117" t="s">
        <v>170</v>
      </c>
      <c r="AA7" s="117" t="s">
        <v>171</v>
      </c>
    </row>
    <row r="8" spans="1:27" ht="36" customHeight="1" thickBot="1">
      <c r="A8" s="474"/>
      <c r="B8" s="475"/>
      <c r="C8" s="476"/>
      <c r="D8" s="200" t="s">
        <v>220</v>
      </c>
      <c r="E8" s="201" t="s">
        <v>214</v>
      </c>
      <c r="F8" s="202" t="s">
        <v>211</v>
      </c>
      <c r="G8" s="483"/>
      <c r="H8" s="484"/>
      <c r="I8" s="484"/>
      <c r="J8" s="484"/>
      <c r="K8" s="484"/>
      <c r="L8" s="484"/>
      <c r="M8" s="484"/>
      <c r="N8" s="484"/>
      <c r="O8" s="484"/>
      <c r="P8" s="484"/>
      <c r="Q8" s="485"/>
      <c r="R8" s="114"/>
      <c r="S8" s="115"/>
      <c r="T8" s="117"/>
      <c r="U8" s="150" t="s">
        <v>394</v>
      </c>
      <c r="V8" s="150" t="s">
        <v>128</v>
      </c>
      <c r="W8" s="150" t="s">
        <v>96</v>
      </c>
      <c r="X8" s="150" t="s">
        <v>128</v>
      </c>
      <c r="Y8" s="150" t="s">
        <v>172</v>
      </c>
      <c r="Z8" s="117" t="s">
        <v>128</v>
      </c>
      <c r="AA8" s="117" t="s">
        <v>128</v>
      </c>
    </row>
    <row r="9" spans="1:27" ht="37.5" customHeight="1" thickBot="1">
      <c r="A9" s="459" t="s">
        <v>315</v>
      </c>
      <c r="B9" s="438" t="s">
        <v>23</v>
      </c>
      <c r="C9" s="462"/>
      <c r="D9" s="463" t="s">
        <v>24</v>
      </c>
      <c r="E9" s="464"/>
      <c r="F9" s="486" t="s">
        <v>91</v>
      </c>
      <c r="G9" s="487"/>
      <c r="H9" s="488"/>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60"/>
      <c r="B10" s="437" t="s">
        <v>25</v>
      </c>
      <c r="C10" s="437"/>
      <c r="D10" s="503" t="s">
        <v>221</v>
      </c>
      <c r="E10" s="504"/>
      <c r="F10" s="504"/>
      <c r="G10" s="494"/>
      <c r="H10" s="495"/>
      <c r="I10" s="495"/>
      <c r="J10" s="496"/>
      <c r="K10" s="208" t="s">
        <v>173</v>
      </c>
      <c r="L10" s="511"/>
      <c r="M10" s="512"/>
      <c r="N10" s="512"/>
      <c r="O10" s="512"/>
      <c r="P10" s="512"/>
      <c r="Q10" s="513"/>
      <c r="R10" s="114"/>
      <c r="S10" s="115"/>
      <c r="T10" s="117"/>
      <c r="U10" s="150"/>
      <c r="V10" s="150"/>
      <c r="W10" s="150"/>
      <c r="X10" s="150"/>
      <c r="Y10" s="150" t="s">
        <v>175</v>
      </c>
      <c r="Z10" s="117"/>
      <c r="AA10" s="117"/>
    </row>
    <row r="11" spans="1:27" ht="22.5" customHeight="1" thickBot="1">
      <c r="A11" s="460"/>
      <c r="B11" s="514" t="s">
        <v>61</v>
      </c>
      <c r="C11" s="515"/>
      <c r="D11" s="515"/>
      <c r="E11" s="515"/>
      <c r="F11" s="515"/>
      <c r="G11" s="515"/>
      <c r="H11" s="515"/>
      <c r="I11" s="515"/>
      <c r="J11" s="515"/>
      <c r="K11" s="515"/>
      <c r="L11" s="515"/>
      <c r="M11" s="515"/>
      <c r="N11" s="515"/>
      <c r="O11" s="515"/>
      <c r="P11" s="515"/>
      <c r="Q11" s="516"/>
      <c r="R11" s="114"/>
      <c r="S11" s="115"/>
      <c r="T11" s="117"/>
      <c r="U11" s="150"/>
      <c r="V11" s="150"/>
      <c r="W11" s="150"/>
      <c r="X11" s="150"/>
      <c r="Y11" s="150"/>
      <c r="Z11" s="117"/>
      <c r="AA11" s="117"/>
    </row>
    <row r="12" spans="1:27" ht="22.5" customHeight="1" thickBot="1">
      <c r="A12" s="460"/>
      <c r="B12" s="437" t="s">
        <v>176</v>
      </c>
      <c r="C12" s="438"/>
      <c r="D12" s="500"/>
      <c r="E12" s="501"/>
      <c r="F12" s="501"/>
      <c r="G12" s="501"/>
      <c r="H12" s="501"/>
      <c r="I12" s="502"/>
      <c r="J12" s="209"/>
      <c r="K12" s="210"/>
      <c r="L12" s="210"/>
      <c r="M12" s="210"/>
      <c r="N12" s="210"/>
      <c r="O12" s="210"/>
      <c r="P12" s="210"/>
      <c r="Q12" s="211"/>
      <c r="R12" s="114"/>
      <c r="S12" s="115"/>
      <c r="T12" s="117"/>
      <c r="U12" s="150"/>
      <c r="V12" s="150"/>
      <c r="W12" s="150"/>
      <c r="X12" s="150"/>
      <c r="Y12" s="150"/>
      <c r="Z12" s="117"/>
      <c r="AA12" s="117"/>
    </row>
    <row r="13" spans="1:27" ht="22.5" customHeight="1" thickBot="1">
      <c r="A13" s="460"/>
      <c r="B13" s="437" t="s">
        <v>126</v>
      </c>
      <c r="C13" s="438"/>
      <c r="D13" s="500"/>
      <c r="E13" s="501"/>
      <c r="F13" s="501"/>
      <c r="G13" s="501"/>
      <c r="H13" s="501"/>
      <c r="I13" s="501"/>
      <c r="J13" s="501"/>
      <c r="K13" s="501"/>
      <c r="L13" s="501"/>
      <c r="M13" s="501"/>
      <c r="N13" s="501"/>
      <c r="O13" s="501"/>
      <c r="P13" s="501"/>
      <c r="Q13" s="502"/>
      <c r="R13" s="114"/>
      <c r="S13" s="115"/>
      <c r="T13" s="117"/>
      <c r="U13" s="150"/>
      <c r="V13" s="150"/>
      <c r="W13" s="150"/>
      <c r="X13" s="150"/>
      <c r="Y13" s="150"/>
      <c r="Z13" s="117"/>
      <c r="AA13" s="117"/>
    </row>
    <row r="14" spans="1:27" ht="32.25" customHeight="1" thickBot="1">
      <c r="A14" s="460"/>
      <c r="B14" s="489" t="s">
        <v>222</v>
      </c>
      <c r="C14" s="490"/>
      <c r="D14" s="491">
        <v>0</v>
      </c>
      <c r="E14" s="492"/>
      <c r="F14" s="492"/>
      <c r="G14" s="493"/>
      <c r="H14" s="508"/>
      <c r="I14" s="509"/>
      <c r="J14" s="509"/>
      <c r="K14" s="509"/>
      <c r="L14" s="509"/>
      <c r="M14" s="509"/>
      <c r="N14" s="509"/>
      <c r="O14" s="509"/>
      <c r="P14" s="509"/>
      <c r="Q14" s="510"/>
      <c r="R14" s="114"/>
      <c r="S14" s="115"/>
      <c r="T14" s="117"/>
      <c r="U14" s="150"/>
      <c r="V14" s="150"/>
      <c r="W14" s="150"/>
      <c r="X14" s="150"/>
      <c r="Y14" s="150"/>
      <c r="Z14" s="117"/>
      <c r="AA14" s="117"/>
    </row>
    <row r="15" spans="1:27" ht="22.5" customHeight="1" thickBot="1">
      <c r="A15" s="460"/>
      <c r="B15" s="437" t="s">
        <v>142</v>
      </c>
      <c r="C15" s="438"/>
      <c r="D15" s="497"/>
      <c r="E15" s="498"/>
      <c r="F15" s="498"/>
      <c r="G15" s="498"/>
      <c r="H15" s="498"/>
      <c r="I15" s="498"/>
      <c r="J15" s="498"/>
      <c r="K15" s="498"/>
      <c r="L15" s="498"/>
      <c r="M15" s="498"/>
      <c r="N15" s="498"/>
      <c r="O15" s="498"/>
      <c r="P15" s="498"/>
      <c r="Q15" s="499"/>
      <c r="R15" s="114"/>
      <c r="S15" s="115"/>
      <c r="T15" s="117"/>
      <c r="U15" s="150"/>
      <c r="V15" s="150"/>
      <c r="W15" s="150"/>
      <c r="X15" s="150"/>
      <c r="Y15" s="150"/>
      <c r="Z15" s="117"/>
      <c r="AA15" s="117"/>
    </row>
    <row r="16" spans="1:27" ht="60" customHeight="1" thickBot="1">
      <c r="A16" s="460"/>
      <c r="B16" s="437" t="s">
        <v>27</v>
      </c>
      <c r="C16" s="438"/>
      <c r="D16" s="505"/>
      <c r="E16" s="506"/>
      <c r="F16" s="506"/>
      <c r="G16" s="506"/>
      <c r="H16" s="506"/>
      <c r="I16" s="506"/>
      <c r="J16" s="506"/>
      <c r="K16" s="506"/>
      <c r="L16" s="506"/>
      <c r="M16" s="506"/>
      <c r="N16" s="506"/>
      <c r="O16" s="506"/>
      <c r="P16" s="506"/>
      <c r="Q16" s="507"/>
      <c r="R16" s="114"/>
      <c r="S16" s="115"/>
      <c r="T16" s="117"/>
      <c r="U16" s="150"/>
      <c r="V16" s="150"/>
      <c r="W16" s="150"/>
      <c r="X16" s="150"/>
      <c r="Y16" s="150"/>
      <c r="Z16" s="117"/>
      <c r="AA16" s="117"/>
    </row>
    <row r="17" spans="1:25" ht="23.25" customHeight="1" thickBot="1">
      <c r="A17" s="460"/>
      <c r="B17" s="437" t="s">
        <v>127</v>
      </c>
      <c r="C17" s="438"/>
      <c r="D17" s="439"/>
      <c r="E17" s="440"/>
      <c r="F17" s="440"/>
      <c r="G17" s="440"/>
      <c r="H17" s="212" t="s">
        <v>81</v>
      </c>
      <c r="I17" s="440"/>
      <c r="J17" s="440"/>
      <c r="K17" s="440"/>
      <c r="L17" s="440"/>
      <c r="M17" s="440"/>
      <c r="N17" s="440"/>
      <c r="O17" s="440"/>
      <c r="P17" s="440"/>
      <c r="Q17" s="441"/>
      <c r="R17" s="114"/>
      <c r="S17" s="115"/>
      <c r="T17" s="117"/>
      <c r="U17" s="150"/>
      <c r="V17" s="150"/>
      <c r="W17" s="150"/>
      <c r="X17" s="150"/>
      <c r="Y17" s="150"/>
    </row>
    <row r="18" spans="1:25" ht="23.25" customHeight="1" thickBot="1">
      <c r="A18" s="461"/>
      <c r="B18" s="437" t="s">
        <v>165</v>
      </c>
      <c r="C18" s="438"/>
      <c r="D18" s="413" t="s">
        <v>97</v>
      </c>
      <c r="E18" s="415"/>
      <c r="F18" s="442" t="s">
        <v>28</v>
      </c>
      <c r="G18" s="443"/>
      <c r="H18" s="443"/>
      <c r="I18" s="443"/>
      <c r="J18" s="443"/>
      <c r="K18" s="443"/>
      <c r="L18" s="443"/>
      <c r="M18" s="443"/>
      <c r="N18" s="444"/>
      <c r="O18" s="445"/>
      <c r="P18" s="446"/>
      <c r="Q18" s="447"/>
      <c r="R18" s="114"/>
      <c r="S18" s="115"/>
      <c r="T18" s="117"/>
      <c r="U18" s="150"/>
      <c r="V18" s="150"/>
      <c r="W18" s="150"/>
      <c r="X18" s="150"/>
      <c r="Y18" s="150"/>
    </row>
    <row r="19" spans="1:25" ht="27" customHeight="1" thickBot="1">
      <c r="A19" s="419" t="s">
        <v>439</v>
      </c>
      <c r="B19" s="420"/>
      <c r="C19" s="421"/>
      <c r="D19" s="451" t="s">
        <v>440</v>
      </c>
      <c r="E19" s="452"/>
      <c r="F19" s="453"/>
      <c r="G19" s="454"/>
      <c r="H19" s="455"/>
      <c r="I19" s="456" t="s">
        <v>442</v>
      </c>
      <c r="J19" s="457"/>
      <c r="K19" s="458"/>
      <c r="L19" s="432"/>
      <c r="M19" s="433"/>
      <c r="N19" s="433"/>
      <c r="O19" s="433"/>
      <c r="P19" s="433"/>
      <c r="Q19" s="434"/>
      <c r="R19" s="114"/>
      <c r="S19" s="115"/>
      <c r="T19" s="117"/>
      <c r="U19" s="150"/>
      <c r="V19" s="150"/>
      <c r="W19" s="150"/>
      <c r="X19" s="150"/>
      <c r="Y19" s="150"/>
    </row>
    <row r="20" spans="1:25" ht="39" customHeight="1" thickBot="1">
      <c r="A20" s="448"/>
      <c r="B20" s="449"/>
      <c r="C20" s="450"/>
      <c r="D20" s="435" t="s">
        <v>441</v>
      </c>
      <c r="E20" s="436"/>
      <c r="F20" s="416"/>
      <c r="G20" s="417"/>
      <c r="H20" s="417"/>
      <c r="I20" s="417"/>
      <c r="J20" s="417"/>
      <c r="K20" s="417"/>
      <c r="L20" s="417"/>
      <c r="M20" s="417"/>
      <c r="N20" s="417"/>
      <c r="O20" s="417"/>
      <c r="P20" s="417"/>
      <c r="Q20" s="418"/>
      <c r="R20" s="114"/>
      <c r="S20" s="115"/>
      <c r="T20" s="117"/>
      <c r="U20" s="150"/>
      <c r="V20" s="150"/>
      <c r="W20" s="150"/>
      <c r="X20" s="150"/>
      <c r="Y20" s="150"/>
    </row>
    <row r="21" spans="1:25" ht="39" customHeight="1" thickBot="1">
      <c r="A21" s="419" t="s">
        <v>316</v>
      </c>
      <c r="B21" s="420"/>
      <c r="C21" s="421"/>
      <c r="D21" s="422" t="s">
        <v>141</v>
      </c>
      <c r="E21" s="423"/>
      <c r="F21" s="424"/>
      <c r="G21" s="424"/>
      <c r="H21" s="424"/>
      <c r="I21" s="423"/>
      <c r="J21" s="423"/>
      <c r="K21" s="423"/>
      <c r="L21" s="425"/>
      <c r="M21" s="413" t="s">
        <v>98</v>
      </c>
      <c r="N21" s="414"/>
      <c r="O21" s="414"/>
      <c r="P21" s="414"/>
      <c r="Q21" s="415"/>
      <c r="R21" s="114"/>
      <c r="S21" s="115"/>
      <c r="T21" s="117"/>
      <c r="U21" s="150"/>
      <c r="V21" s="150"/>
      <c r="W21" s="150"/>
      <c r="X21" s="150"/>
      <c r="Y21" s="150"/>
    </row>
    <row r="22" spans="1:25" ht="39" customHeight="1" thickBot="1">
      <c r="A22" s="408" t="s">
        <v>317</v>
      </c>
      <c r="B22" s="409"/>
      <c r="C22" s="410"/>
      <c r="D22" s="411" t="s">
        <v>31</v>
      </c>
      <c r="E22" s="412"/>
      <c r="F22" s="413" t="s">
        <v>91</v>
      </c>
      <c r="G22" s="414"/>
      <c r="H22" s="415"/>
      <c r="I22" s="426" t="s">
        <v>32</v>
      </c>
      <c r="J22" s="427"/>
      <c r="K22" s="427"/>
      <c r="L22" s="427"/>
      <c r="M22" s="428"/>
      <c r="N22" s="429"/>
      <c r="O22" s="430"/>
      <c r="P22" s="430"/>
      <c r="Q22" s="431"/>
      <c r="R22" s="114"/>
      <c r="S22" s="115"/>
      <c r="T22" s="117"/>
      <c r="U22" s="150"/>
      <c r="V22" s="150"/>
      <c r="W22" s="150"/>
      <c r="X22" s="150"/>
      <c r="Y22" s="150"/>
    </row>
    <row r="23" spans="1:25" ht="39" customHeight="1" thickBot="1">
      <c r="A23" s="408" t="s">
        <v>318</v>
      </c>
      <c r="B23" s="409"/>
      <c r="C23" s="410"/>
      <c r="D23" s="411" t="s">
        <v>84</v>
      </c>
      <c r="E23" s="412"/>
      <c r="F23" s="413" t="s">
        <v>177</v>
      </c>
      <c r="G23" s="414"/>
      <c r="H23" s="415"/>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D18:E18">
      <formula1>$W$7:$W$8</formula1>
    </dataValidation>
    <dataValidation allowBlank="1" showInputMessage="1" showErrorMessage="1" prompt="入力は_x000a_西暦/月/日" sqref="D17:G17 L19:Q19 I17:Q17 N22:N23"/>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errorStyle="warning" allowBlank="1" showInputMessage="1" showErrorMessage="1" sqref="F9:H9">
      <formula1>$V$7:$V$8</formula1>
    </dataValidation>
    <dataValidation type="list" errorStyle="warning" allowBlank="1" showInputMessage="1" showErrorMessage="1" sqref="F19:H19">
      <formula1>$X$7:$X$8</formula1>
    </dataValidation>
    <dataValidation type="list" errorStyle="warning" allowBlank="1" showErrorMessage="1" sqref="F22:H22">
      <formula1>$Z$7:$Z$8</formula1>
    </dataValidation>
    <dataValidation type="list" errorStyle="warning" allowBlank="1" showErrorMessage="1" sqref="F23:H23">
      <formula1>$AA$7:$AA$8</formula1>
    </dataValidation>
    <dataValidation type="list" errorStyle="warning" allowBlank="1" showInputMessage="1" showErrorMessage="1" sqref="M21:Q21">
      <formula1>$Y$7:$Y$10</formula1>
    </dataValidation>
    <dataValidation type="list" errorStyle="warning" allowBlank="1" showInputMessage="1" showErrorMessage="1" sqref="F7:F8">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topLeftCell="A13" zoomScale="85" zoomScaleNormal="85" zoomScaleSheetLayoutView="100" workbookViewId="0">
      <selection activeCell="E40" sqref="E40:M4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359">
        <f>'様式-共1-Ⅰ（建築）'!H2</f>
        <v>22100704</v>
      </c>
      <c r="H2" s="360"/>
      <c r="I2" s="360"/>
      <c r="J2" s="360"/>
      <c r="K2" s="360"/>
      <c r="L2" s="361"/>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618" t="s">
        <v>47</v>
      </c>
      <c r="B4" s="618"/>
      <c r="C4" s="618"/>
      <c r="D4" s="618"/>
      <c r="E4" s="618"/>
      <c r="F4" s="618"/>
      <c r="G4" s="618"/>
      <c r="H4" s="618"/>
      <c r="I4" s="618"/>
      <c r="J4" s="618"/>
      <c r="K4" s="618"/>
      <c r="L4" s="618"/>
      <c r="M4" s="618"/>
      <c r="N4" s="88"/>
      <c r="O4" s="88"/>
      <c r="P4" s="89"/>
      <c r="Q4" s="89" t="s">
        <v>163</v>
      </c>
    </row>
    <row r="5" spans="1:27" ht="18" customHeight="1" thickBot="1">
      <c r="A5" s="222"/>
      <c r="B5" s="14"/>
      <c r="C5" s="619" t="s">
        <v>100</v>
      </c>
      <c r="D5" s="620"/>
      <c r="E5" s="620"/>
      <c r="F5" s="620"/>
      <c r="G5" s="620"/>
      <c r="H5" s="620"/>
      <c r="I5" s="620"/>
      <c r="J5" s="620"/>
      <c r="K5" s="621"/>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17" t="s">
        <v>101</v>
      </c>
      <c r="B7" s="518"/>
      <c r="C7" s="519"/>
      <c r="D7" s="224" t="s">
        <v>48</v>
      </c>
      <c r="E7" s="622"/>
      <c r="F7" s="551"/>
      <c r="G7" s="225"/>
      <c r="H7" s="226"/>
      <c r="I7" s="226"/>
      <c r="J7" s="226"/>
      <c r="K7" s="226"/>
      <c r="L7" s="226"/>
      <c r="M7" s="227"/>
      <c r="N7" s="88"/>
      <c r="O7" s="115"/>
      <c r="P7" s="89"/>
      <c r="Q7" s="89"/>
    </row>
    <row r="8" spans="1:27" ht="27" customHeight="1" thickBot="1">
      <c r="A8" s="520"/>
      <c r="B8" s="521"/>
      <c r="C8" s="522"/>
      <c r="D8" s="228" t="s">
        <v>49</v>
      </c>
      <c r="E8" s="555" t="s">
        <v>99</v>
      </c>
      <c r="F8" s="556"/>
      <c r="G8" s="229"/>
      <c r="H8" s="230"/>
      <c r="I8" s="230"/>
      <c r="J8" s="230"/>
      <c r="K8" s="230"/>
      <c r="L8" s="231"/>
      <c r="M8" s="232"/>
      <c r="N8" s="88"/>
      <c r="O8" s="115"/>
      <c r="P8" s="89"/>
      <c r="Q8" s="89"/>
    </row>
    <row r="9" spans="1:27" ht="27" customHeight="1" thickBot="1">
      <c r="A9" s="517" t="s">
        <v>102</v>
      </c>
      <c r="B9" s="518"/>
      <c r="C9" s="519"/>
      <c r="D9" s="224" t="s">
        <v>48</v>
      </c>
      <c r="E9" s="587"/>
      <c r="F9" s="588"/>
      <c r="G9" s="589" t="s">
        <v>230</v>
      </c>
      <c r="H9" s="590"/>
      <c r="I9" s="590"/>
      <c r="J9" s="590"/>
      <c r="K9" s="591"/>
      <c r="L9" s="592" t="s">
        <v>210</v>
      </c>
      <c r="M9" s="593"/>
      <c r="N9" s="88"/>
      <c r="O9" s="115"/>
      <c r="P9" s="89"/>
      <c r="Q9" s="89"/>
    </row>
    <row r="10" spans="1:27" ht="27" customHeight="1">
      <c r="A10" s="520"/>
      <c r="B10" s="521"/>
      <c r="C10" s="522"/>
      <c r="D10" s="233" t="s">
        <v>49</v>
      </c>
      <c r="E10" s="594" t="s">
        <v>74</v>
      </c>
      <c r="F10" s="595"/>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96" t="s">
        <v>319</v>
      </c>
      <c r="B12" s="597"/>
      <c r="C12" s="240" t="s">
        <v>50</v>
      </c>
      <c r="D12" s="241" t="s">
        <v>24</v>
      </c>
      <c r="E12" s="555" t="s">
        <v>91</v>
      </c>
      <c r="F12" s="556"/>
      <c r="G12" s="225"/>
      <c r="H12" s="226"/>
      <c r="I12" s="226"/>
      <c r="J12" s="226"/>
      <c r="K12" s="226"/>
      <c r="L12" s="226"/>
      <c r="M12" s="227"/>
      <c r="N12" s="88"/>
      <c r="O12" s="115"/>
      <c r="P12" s="89"/>
      <c r="Q12" s="89"/>
    </row>
    <row r="13" spans="1:27" ht="36" customHeight="1" thickBot="1">
      <c r="A13" s="598"/>
      <c r="B13" s="599"/>
      <c r="C13" s="242" t="s">
        <v>51</v>
      </c>
      <c r="D13" s="602" t="s">
        <v>26</v>
      </c>
      <c r="E13" s="521"/>
      <c r="F13" s="603"/>
      <c r="G13" s="604"/>
      <c r="H13" s="243" t="s">
        <v>173</v>
      </c>
      <c r="I13" s="605"/>
      <c r="J13" s="606"/>
      <c r="K13" s="606"/>
      <c r="L13" s="606"/>
      <c r="M13" s="607"/>
      <c r="N13" s="88"/>
      <c r="O13" s="88"/>
      <c r="P13" s="89"/>
      <c r="Q13" s="89"/>
    </row>
    <row r="14" spans="1:27" ht="18" customHeight="1" thickBot="1">
      <c r="A14" s="598"/>
      <c r="B14" s="599"/>
      <c r="C14" s="608" t="s">
        <v>71</v>
      </c>
      <c r="D14" s="609"/>
      <c r="E14" s="609"/>
      <c r="F14" s="609"/>
      <c r="G14" s="609"/>
      <c r="H14" s="609"/>
      <c r="I14" s="609"/>
      <c r="J14" s="609"/>
      <c r="K14" s="609"/>
      <c r="L14" s="609"/>
      <c r="M14" s="610"/>
      <c r="N14" s="88"/>
      <c r="O14" s="88"/>
      <c r="P14" s="89"/>
      <c r="Q14" s="89"/>
    </row>
    <row r="15" spans="1:27" ht="18" customHeight="1" thickBot="1">
      <c r="A15" s="598"/>
      <c r="B15" s="599"/>
      <c r="C15" s="244" t="s">
        <v>176</v>
      </c>
      <c r="D15" s="611"/>
      <c r="E15" s="612"/>
      <c r="F15" s="613"/>
      <c r="G15" s="245"/>
      <c r="H15" s="246"/>
      <c r="I15" s="246"/>
      <c r="J15" s="246"/>
      <c r="K15" s="246"/>
      <c r="L15" s="246"/>
      <c r="M15" s="247"/>
      <c r="N15" s="88"/>
      <c r="O15" s="88"/>
      <c r="P15" s="89"/>
      <c r="Q15" s="89"/>
    </row>
    <row r="16" spans="1:27" ht="18" customHeight="1" thickBot="1">
      <c r="A16" s="598"/>
      <c r="B16" s="599"/>
      <c r="C16" s="248" t="s">
        <v>178</v>
      </c>
      <c r="D16" s="611"/>
      <c r="E16" s="612"/>
      <c r="F16" s="612"/>
      <c r="G16" s="612"/>
      <c r="H16" s="612"/>
      <c r="I16" s="612"/>
      <c r="J16" s="612"/>
      <c r="K16" s="612"/>
      <c r="L16" s="612"/>
      <c r="M16" s="613"/>
      <c r="N16" s="88"/>
      <c r="O16" s="88"/>
      <c r="P16" s="89"/>
      <c r="Q16" s="89"/>
    </row>
    <row r="17" spans="1:17" ht="27" customHeight="1" thickBot="1">
      <c r="A17" s="598"/>
      <c r="B17" s="599"/>
      <c r="C17" s="248" t="s">
        <v>223</v>
      </c>
      <c r="D17" s="614">
        <v>0</v>
      </c>
      <c r="E17" s="615"/>
      <c r="F17" s="249"/>
      <c r="G17" s="616"/>
      <c r="H17" s="616"/>
      <c r="I17" s="616"/>
      <c r="J17" s="616"/>
      <c r="K17" s="616"/>
      <c r="L17" s="616"/>
      <c r="M17" s="617"/>
      <c r="N17" s="88"/>
      <c r="O17" s="88"/>
      <c r="P17" s="89"/>
      <c r="Q17" s="89"/>
    </row>
    <row r="18" spans="1:17" ht="18" customHeight="1" thickBot="1">
      <c r="A18" s="598"/>
      <c r="B18" s="599"/>
      <c r="C18" s="244" t="s">
        <v>153</v>
      </c>
      <c r="D18" s="584"/>
      <c r="E18" s="585"/>
      <c r="F18" s="585"/>
      <c r="G18" s="585"/>
      <c r="H18" s="585"/>
      <c r="I18" s="585"/>
      <c r="J18" s="585"/>
      <c r="K18" s="585"/>
      <c r="L18" s="585"/>
      <c r="M18" s="586"/>
      <c r="N18" s="88"/>
      <c r="O18" s="88"/>
      <c r="P18" s="89"/>
      <c r="Q18" s="89"/>
    </row>
    <row r="19" spans="1:17" ht="46.5" customHeight="1" thickBot="1">
      <c r="A19" s="598"/>
      <c r="B19" s="599"/>
      <c r="C19" s="244" t="s">
        <v>179</v>
      </c>
      <c r="D19" s="581"/>
      <c r="E19" s="582"/>
      <c r="F19" s="582"/>
      <c r="G19" s="582"/>
      <c r="H19" s="582"/>
      <c r="I19" s="582"/>
      <c r="J19" s="582"/>
      <c r="K19" s="582"/>
      <c r="L19" s="582"/>
      <c r="M19" s="583"/>
      <c r="N19" s="88"/>
      <c r="O19" s="88"/>
      <c r="P19" s="89"/>
      <c r="Q19" s="89"/>
    </row>
    <row r="20" spans="1:17" ht="18" customHeight="1" thickBot="1">
      <c r="A20" s="598"/>
      <c r="B20" s="599"/>
      <c r="C20" s="244" t="s">
        <v>154</v>
      </c>
      <c r="D20" s="578"/>
      <c r="E20" s="579"/>
      <c r="F20" s="250" t="s">
        <v>81</v>
      </c>
      <c r="G20" s="579"/>
      <c r="H20" s="579"/>
      <c r="I20" s="579"/>
      <c r="J20" s="579"/>
      <c r="K20" s="579"/>
      <c r="L20" s="579"/>
      <c r="M20" s="580"/>
      <c r="N20" s="88"/>
      <c r="O20" s="88"/>
      <c r="P20" s="89"/>
      <c r="Q20" s="89"/>
    </row>
    <row r="21" spans="1:17" ht="18" customHeight="1" thickBot="1">
      <c r="A21" s="598"/>
      <c r="B21" s="599"/>
      <c r="C21" s="244" t="s">
        <v>88</v>
      </c>
      <c r="D21" s="552"/>
      <c r="E21" s="553"/>
      <c r="F21" s="553"/>
      <c r="G21" s="553"/>
      <c r="H21" s="553"/>
      <c r="I21" s="553"/>
      <c r="J21" s="553"/>
      <c r="K21" s="553"/>
      <c r="L21" s="553"/>
      <c r="M21" s="554"/>
      <c r="N21" s="251"/>
      <c r="O21" s="251"/>
      <c r="P21" s="88"/>
      <c r="Q21" s="88"/>
    </row>
    <row r="22" spans="1:17" ht="18" customHeight="1" thickBot="1">
      <c r="A22" s="598"/>
      <c r="B22" s="599"/>
      <c r="C22" s="244" t="s">
        <v>155</v>
      </c>
      <c r="D22" s="578"/>
      <c r="E22" s="579"/>
      <c r="F22" s="250" t="s">
        <v>81</v>
      </c>
      <c r="G22" s="579"/>
      <c r="H22" s="579"/>
      <c r="I22" s="579"/>
      <c r="J22" s="579"/>
      <c r="K22" s="579"/>
      <c r="L22" s="579"/>
      <c r="M22" s="580"/>
      <c r="N22" s="252"/>
      <c r="O22" s="252"/>
      <c r="P22" s="88"/>
      <c r="Q22" s="88"/>
    </row>
    <row r="23" spans="1:17" ht="18" customHeight="1" thickBot="1">
      <c r="A23" s="598"/>
      <c r="B23" s="599"/>
      <c r="C23" s="244" t="s">
        <v>53</v>
      </c>
      <c r="D23" s="555" t="s">
        <v>99</v>
      </c>
      <c r="E23" s="556"/>
      <c r="F23" s="569" t="s">
        <v>180</v>
      </c>
      <c r="G23" s="569"/>
      <c r="H23" s="569"/>
      <c r="I23" s="569"/>
      <c r="J23" s="569"/>
      <c r="K23" s="569"/>
      <c r="L23" s="569"/>
      <c r="M23" s="253"/>
      <c r="N23" s="252"/>
      <c r="O23" s="252"/>
      <c r="P23" s="88"/>
      <c r="Q23" s="88"/>
    </row>
    <row r="24" spans="1:17" ht="18" customHeight="1" thickBot="1">
      <c r="A24" s="600"/>
      <c r="B24" s="601"/>
      <c r="C24" s="254" t="s">
        <v>54</v>
      </c>
      <c r="D24" s="255" t="s">
        <v>55</v>
      </c>
      <c r="E24" s="570"/>
      <c r="F24" s="571"/>
      <c r="G24" s="256"/>
      <c r="H24" s="257"/>
      <c r="I24" s="258"/>
      <c r="J24" s="258"/>
      <c r="K24" s="258"/>
      <c r="L24" s="258"/>
      <c r="M24" s="259" t="s">
        <v>181</v>
      </c>
      <c r="N24" s="260"/>
      <c r="O24" s="261"/>
      <c r="P24" s="261"/>
      <c r="Q24" s="89"/>
    </row>
    <row r="25" spans="1:17" ht="18" customHeight="1" thickBot="1">
      <c r="A25" s="532" t="s">
        <v>320</v>
      </c>
      <c r="B25" s="533"/>
      <c r="C25" s="560"/>
      <c r="D25" s="262" t="s">
        <v>56</v>
      </c>
      <c r="E25" s="263" t="s">
        <v>91</v>
      </c>
      <c r="F25" s="572" t="s">
        <v>182</v>
      </c>
      <c r="G25" s="573"/>
      <c r="H25" s="573"/>
      <c r="I25" s="555" t="s">
        <v>99</v>
      </c>
      <c r="J25" s="574"/>
      <c r="K25" s="574"/>
      <c r="L25" s="574"/>
      <c r="M25" s="556"/>
      <c r="N25" s="264"/>
      <c r="O25" s="115"/>
      <c r="P25" s="89"/>
      <c r="Q25" s="89"/>
    </row>
    <row r="26" spans="1:17" ht="18" customHeight="1" thickBot="1">
      <c r="A26" s="534"/>
      <c r="B26" s="535"/>
      <c r="C26" s="561"/>
      <c r="D26" s="265" t="s">
        <v>70</v>
      </c>
      <c r="E26" s="266" t="s">
        <v>92</v>
      </c>
      <c r="F26" s="267" t="s">
        <v>103</v>
      </c>
      <c r="G26" s="268"/>
      <c r="H26" s="239"/>
      <c r="I26" s="239"/>
      <c r="J26" s="239"/>
      <c r="K26" s="239"/>
      <c r="L26" s="239"/>
      <c r="M26" s="269"/>
      <c r="N26" s="270"/>
      <c r="O26" s="270"/>
      <c r="P26" s="89"/>
      <c r="Q26" s="89" t="s">
        <v>195</v>
      </c>
    </row>
    <row r="27" spans="1:17" ht="36" customHeight="1" thickBot="1">
      <c r="A27" s="534"/>
      <c r="B27" s="535"/>
      <c r="C27" s="561"/>
      <c r="D27" s="271" t="s">
        <v>125</v>
      </c>
      <c r="E27" s="272" t="s">
        <v>90</v>
      </c>
      <c r="F27" s="575"/>
      <c r="G27" s="576"/>
      <c r="H27" s="576"/>
      <c r="I27" s="576"/>
      <c r="J27" s="576"/>
      <c r="K27" s="576"/>
      <c r="L27" s="576"/>
      <c r="M27" s="577"/>
      <c r="N27" s="260"/>
      <c r="O27" s="261"/>
      <c r="P27" s="261"/>
      <c r="Q27" s="89" t="s">
        <v>196</v>
      </c>
    </row>
    <row r="28" spans="1:17" s="175" customFormat="1" ht="18" customHeight="1" thickBot="1">
      <c r="A28" s="534"/>
      <c r="B28" s="535"/>
      <c r="C28" s="561"/>
      <c r="D28" s="244" t="s">
        <v>88</v>
      </c>
      <c r="E28" s="552"/>
      <c r="F28" s="553"/>
      <c r="G28" s="553"/>
      <c r="H28" s="553"/>
      <c r="I28" s="553"/>
      <c r="J28" s="553"/>
      <c r="K28" s="553"/>
      <c r="L28" s="553"/>
      <c r="M28" s="554"/>
      <c r="N28" s="273"/>
      <c r="O28" s="273"/>
      <c r="Q28" s="89" t="s">
        <v>228</v>
      </c>
    </row>
    <row r="29" spans="1:17" s="175" customFormat="1" ht="18" customHeight="1" thickBot="1">
      <c r="A29" s="536"/>
      <c r="B29" s="537"/>
      <c r="C29" s="562"/>
      <c r="D29" s="274" t="s">
        <v>52</v>
      </c>
      <c r="E29" s="578"/>
      <c r="F29" s="579"/>
      <c r="G29" s="275" t="s">
        <v>81</v>
      </c>
      <c r="H29" s="579"/>
      <c r="I29" s="579"/>
      <c r="J29" s="579"/>
      <c r="K29" s="579"/>
      <c r="L29" s="579"/>
      <c r="M29" s="580"/>
      <c r="N29" s="273"/>
      <c r="O29" s="273"/>
      <c r="Q29" s="89" t="s">
        <v>413</v>
      </c>
    </row>
    <row r="30" spans="1:17" ht="18" customHeight="1" thickBot="1">
      <c r="A30" s="532" t="s">
        <v>445</v>
      </c>
      <c r="B30" s="533"/>
      <c r="C30" s="560"/>
      <c r="D30" s="276" t="s">
        <v>446</v>
      </c>
      <c r="E30" s="263" t="s">
        <v>104</v>
      </c>
      <c r="F30" s="563"/>
      <c r="G30" s="564"/>
      <c r="H30" s="277"/>
      <c r="I30" s="277"/>
      <c r="J30" s="277"/>
      <c r="K30" s="565" t="s">
        <v>447</v>
      </c>
      <c r="L30" s="566"/>
      <c r="M30" s="567"/>
      <c r="N30" s="264"/>
      <c r="O30" s="115"/>
      <c r="P30" s="89"/>
      <c r="Q30" s="89" t="s">
        <v>280</v>
      </c>
    </row>
    <row r="31" spans="1:17" ht="33" customHeight="1" thickBot="1">
      <c r="A31" s="534"/>
      <c r="B31" s="535"/>
      <c r="C31" s="561"/>
      <c r="D31" s="278" t="s">
        <v>448</v>
      </c>
      <c r="E31" s="544"/>
      <c r="F31" s="545"/>
      <c r="G31" s="545"/>
      <c r="H31" s="545"/>
      <c r="I31" s="545"/>
      <c r="J31" s="545"/>
      <c r="K31" s="546"/>
      <c r="L31" s="547"/>
      <c r="M31" s="548"/>
      <c r="N31" s="88"/>
      <c r="O31" s="88"/>
      <c r="P31" s="89"/>
      <c r="Q31" s="89" t="s">
        <v>426</v>
      </c>
    </row>
    <row r="32" spans="1:17" ht="33" customHeight="1" thickBot="1">
      <c r="A32" s="536"/>
      <c r="B32" s="537"/>
      <c r="C32" s="562"/>
      <c r="D32" s="278" t="s">
        <v>449</v>
      </c>
      <c r="E32" s="544"/>
      <c r="F32" s="545"/>
      <c r="G32" s="545"/>
      <c r="H32" s="545"/>
      <c r="I32" s="545"/>
      <c r="J32" s="568"/>
      <c r="K32" s="546"/>
      <c r="L32" s="547"/>
      <c r="M32" s="548"/>
      <c r="N32" s="88"/>
      <c r="O32" s="88"/>
      <c r="P32" s="89"/>
      <c r="Q32" s="89"/>
    </row>
    <row r="33" spans="1:17" ht="18" customHeight="1" thickBot="1">
      <c r="A33" s="532" t="s">
        <v>321</v>
      </c>
      <c r="B33" s="533"/>
      <c r="C33" s="533"/>
      <c r="D33" s="279" t="s">
        <v>29</v>
      </c>
      <c r="E33" s="280" t="s">
        <v>91</v>
      </c>
      <c r="F33" s="538"/>
      <c r="G33" s="539"/>
      <c r="H33" s="539"/>
      <c r="I33" s="539"/>
      <c r="J33" s="540"/>
      <c r="K33" s="541" t="s">
        <v>30</v>
      </c>
      <c r="L33" s="542"/>
      <c r="M33" s="543"/>
      <c r="N33" s="88"/>
      <c r="O33" s="115"/>
      <c r="P33" s="89"/>
      <c r="Q33" s="89" t="s">
        <v>409</v>
      </c>
    </row>
    <row r="34" spans="1:17" ht="24" customHeight="1" thickBot="1">
      <c r="A34" s="534"/>
      <c r="B34" s="535"/>
      <c r="C34" s="535"/>
      <c r="D34" s="281" t="s">
        <v>143</v>
      </c>
      <c r="E34" s="544"/>
      <c r="F34" s="545"/>
      <c r="G34" s="545"/>
      <c r="H34" s="545"/>
      <c r="I34" s="545"/>
      <c r="J34" s="545"/>
      <c r="K34" s="546"/>
      <c r="L34" s="547"/>
      <c r="M34" s="548"/>
      <c r="N34" s="88"/>
      <c r="O34" s="88"/>
      <c r="Q34" s="89" t="s">
        <v>406</v>
      </c>
    </row>
    <row r="35" spans="1:17" s="175" customFormat="1" ht="18" customHeight="1" thickBot="1">
      <c r="A35" s="534"/>
      <c r="B35" s="535"/>
      <c r="C35" s="535"/>
      <c r="D35" s="274" t="s">
        <v>72</v>
      </c>
      <c r="E35" s="549" t="s">
        <v>81</v>
      </c>
      <c r="F35" s="550"/>
      <c r="G35" s="550"/>
      <c r="H35" s="550"/>
      <c r="I35" s="550"/>
      <c r="J35" s="550"/>
      <c r="K35" s="550"/>
      <c r="L35" s="550"/>
      <c r="M35" s="551"/>
      <c r="N35" s="273"/>
      <c r="O35" s="273"/>
      <c r="Q35" s="175" t="s">
        <v>412</v>
      </c>
    </row>
    <row r="36" spans="1:17" s="175" customFormat="1" ht="18" customHeight="1" thickBot="1">
      <c r="A36" s="534"/>
      <c r="B36" s="535"/>
      <c r="C36" s="535"/>
      <c r="D36" s="244" t="s">
        <v>88</v>
      </c>
      <c r="E36" s="552"/>
      <c r="F36" s="553"/>
      <c r="G36" s="553"/>
      <c r="H36" s="553"/>
      <c r="I36" s="553"/>
      <c r="J36" s="553"/>
      <c r="K36" s="553"/>
      <c r="L36" s="553"/>
      <c r="M36" s="554"/>
      <c r="N36" s="273"/>
      <c r="O36" s="273"/>
      <c r="Q36" s="175" t="s">
        <v>407</v>
      </c>
    </row>
    <row r="37" spans="1:17" s="175" customFormat="1" ht="18" customHeight="1" thickBot="1">
      <c r="A37" s="534"/>
      <c r="B37" s="535"/>
      <c r="C37" s="535"/>
      <c r="D37" s="274" t="s">
        <v>52</v>
      </c>
      <c r="E37" s="549" t="s">
        <v>81</v>
      </c>
      <c r="F37" s="550"/>
      <c r="G37" s="550"/>
      <c r="H37" s="550"/>
      <c r="I37" s="550"/>
      <c r="J37" s="550"/>
      <c r="K37" s="550"/>
      <c r="L37" s="550"/>
      <c r="M37" s="551"/>
      <c r="N37" s="273"/>
      <c r="O37" s="273"/>
      <c r="Q37" s="175" t="s">
        <v>408</v>
      </c>
    </row>
    <row r="38" spans="1:17" s="175" customFormat="1" ht="24" customHeight="1" thickBot="1">
      <c r="A38" s="536"/>
      <c r="B38" s="537"/>
      <c r="C38" s="537"/>
      <c r="D38" s="282" t="s">
        <v>53</v>
      </c>
      <c r="E38" s="555" t="s">
        <v>99</v>
      </c>
      <c r="F38" s="556"/>
      <c r="G38" s="557" t="s">
        <v>73</v>
      </c>
      <c r="H38" s="558"/>
      <c r="I38" s="558"/>
      <c r="J38" s="558"/>
      <c r="K38" s="558"/>
      <c r="L38" s="558"/>
      <c r="M38" s="559"/>
      <c r="N38" s="273"/>
      <c r="O38" s="273"/>
      <c r="Q38" s="175" t="s">
        <v>410</v>
      </c>
    </row>
    <row r="39" spans="1:17" ht="24" customHeight="1" thickBot="1">
      <c r="A39" s="517" t="s">
        <v>322</v>
      </c>
      <c r="B39" s="518"/>
      <c r="C39" s="519"/>
      <c r="D39" s="194" t="s">
        <v>144</v>
      </c>
      <c r="E39" s="523" t="s">
        <v>104</v>
      </c>
      <c r="F39" s="524"/>
      <c r="G39" s="525"/>
      <c r="H39" s="526"/>
      <c r="I39" s="526"/>
      <c r="J39" s="526"/>
      <c r="K39" s="526"/>
      <c r="L39" s="526"/>
      <c r="M39" s="527"/>
      <c r="N39" s="88"/>
      <c r="O39" s="115"/>
      <c r="Q39" s="89" t="s">
        <v>411</v>
      </c>
    </row>
    <row r="40" spans="1:17" s="94" customFormat="1" ht="21" customHeight="1" thickBot="1">
      <c r="A40" s="520"/>
      <c r="B40" s="521"/>
      <c r="C40" s="522"/>
      <c r="D40" s="283" t="s">
        <v>57</v>
      </c>
      <c r="E40" s="528" t="s">
        <v>105</v>
      </c>
      <c r="F40" s="529"/>
      <c r="G40" s="529"/>
      <c r="H40" s="529"/>
      <c r="I40" s="529"/>
      <c r="J40" s="529"/>
      <c r="K40" s="529"/>
      <c r="L40" s="529"/>
      <c r="M40" s="530"/>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531" t="s">
        <v>450</v>
      </c>
      <c r="C44" s="531"/>
      <c r="D44" s="531"/>
      <c r="E44" s="531"/>
      <c r="F44" s="531"/>
      <c r="G44" s="531"/>
      <c r="H44" s="531"/>
      <c r="I44" s="531"/>
      <c r="J44" s="531"/>
      <c r="K44" s="531"/>
      <c r="L44" s="531"/>
      <c r="M44" s="531"/>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 type="whole" allowBlank="1" showInputMessage="1" showErrorMessage="1" sqref="E26">
      <formula1>0</formula1>
      <formula2>100</formula2>
    </dataValidation>
    <dataValidation type="list" allowBlank="1" showInputMessage="1" showErrorMessage="1" sqref="E25">
      <formula1>"評定点あり,なし"</formula1>
    </dataValidation>
    <dataValidation type="list" allowBlank="1" showInputMessage="1" showErrorMessage="1" sqref="E30">
      <formula1>"複数あり,あり,,なし"</formula1>
    </dataValidation>
    <dataValidation type="list" allowBlank="1" showErrorMessage="1" sqref="E12:F12">
      <formula1>$Q$5:$Q$6</formula1>
    </dataValidation>
    <dataValidation allowBlank="1" showInputMessage="1" showErrorMessage="1" prompt="入力は_x000a_西暦/月/日" sqref="G22:L22 D22:E22 K34:M34 E29 K31:M32 G29:H29 K33 G20:L20 D20:E20 H30:K30"/>
    <dataValidation type="list" allowBlank="1" showInputMessage="1" showErrorMessage="1" sqref="E33">
      <formula1>"表彰歴あり,,なし"</formula1>
    </dataValidation>
    <dataValidation allowBlank="1" showErrorMessage="1" sqref="E10:F10"/>
    <dataValidation type="list" allowBlank="1" showInputMessage="1" showErrorMessage="1" sqref="L9:M9">
      <formula1>"あり,なし"</formula1>
    </dataValidation>
    <dataValidation type="custom" allowBlank="1" showInputMessage="1" showErrorMessage="1" sqref="E9:F9">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dataValidation allowBlank="1" showInputMessage="1" showErrorMessage="1" promptTitle="CORINS登録番号の記入例" prompt="_x000a_　・1234-5678W_x000a_　　（4桁-4桁+英字）_x000a_　・1234567890_x000a_　　（10桁の数字）" sqref="I13:M13"/>
    <dataValidation type="list" allowBlank="1" showInputMessage="1" showErrorMessage="1" sqref="I25:M25 D23:E23 E38:F38">
      <formula1>",監理技術者,主任技術者,現場代理人"</formula1>
    </dataValidation>
    <dataValidation type="list" errorStyle="warning" allowBlank="1" showInputMessage="1" showErrorMessage="1" sqref="E8:F8">
      <formula1>"主任技術者,監理技術者,"</formula1>
    </dataValidation>
    <dataValidation type="list" allowBlank="1" showInputMessage="1" showErrorMessage="1" sqref="E27">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1"/>
  <sheetViews>
    <sheetView showGridLines="0" topLeftCell="A40" zoomScale="85" zoomScaleNormal="85" zoomScaleSheetLayoutView="100" workbookViewId="0">
      <selection activeCell="F54" sqref="F54:Q54"/>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65" t="s">
        <v>0</v>
      </c>
      <c r="I2" s="466"/>
      <c r="J2" s="359">
        <f>'様式-共1-Ⅰ（建築）'!H2</f>
        <v>22100704</v>
      </c>
      <c r="K2" s="360"/>
      <c r="L2" s="360"/>
      <c r="M2" s="360"/>
      <c r="N2" s="360"/>
      <c r="O2" s="360"/>
      <c r="P2" s="361"/>
      <c r="Q2" s="120"/>
      <c r="R2" s="114"/>
      <c r="S2" s="114"/>
    </row>
    <row r="3" spans="1:21" ht="15.75" customHeight="1" thickBot="1">
      <c r="A3" s="470" t="s">
        <v>87</v>
      </c>
      <c r="B3" s="470"/>
      <c r="C3" s="470"/>
      <c r="D3" s="470"/>
      <c r="E3" s="470"/>
      <c r="F3" s="470"/>
      <c r="G3" s="470"/>
      <c r="H3" s="470"/>
      <c r="I3" s="470"/>
      <c r="J3" s="470"/>
      <c r="K3" s="470"/>
      <c r="L3" s="470"/>
      <c r="M3" s="470"/>
      <c r="N3" s="470"/>
      <c r="O3" s="470"/>
      <c r="P3" s="470"/>
      <c r="Q3" s="470"/>
      <c r="R3" s="114"/>
      <c r="S3" s="114"/>
    </row>
    <row r="4" spans="1:21" ht="17.100000000000001" customHeight="1" thickBot="1">
      <c r="A4" s="419" t="s">
        <v>279</v>
      </c>
      <c r="B4" s="420"/>
      <c r="C4" s="802"/>
      <c r="D4" s="411" t="s">
        <v>37</v>
      </c>
      <c r="E4" s="412"/>
      <c r="F4" s="413"/>
      <c r="G4" s="414"/>
      <c r="H4" s="415"/>
      <c r="I4" s="809"/>
      <c r="J4" s="810"/>
      <c r="K4" s="810"/>
      <c r="L4" s="810"/>
      <c r="M4" s="810"/>
      <c r="N4" s="810"/>
      <c r="O4" s="810"/>
      <c r="P4" s="810"/>
      <c r="Q4" s="811"/>
      <c r="R4" s="114"/>
      <c r="S4" s="115"/>
    </row>
    <row r="5" spans="1:21" ht="11.25" customHeight="1" thickBot="1">
      <c r="A5" s="648"/>
      <c r="B5" s="649"/>
      <c r="C5" s="803"/>
      <c r="D5" s="812" t="s">
        <v>38</v>
      </c>
      <c r="E5" s="813"/>
      <c r="F5" s="814" t="s">
        <v>106</v>
      </c>
      <c r="G5" s="718"/>
      <c r="H5" s="721"/>
      <c r="I5" s="722"/>
      <c r="J5" s="722"/>
      <c r="K5" s="722"/>
      <c r="L5" s="722"/>
      <c r="M5" s="722"/>
      <c r="N5" s="722"/>
      <c r="O5" s="722"/>
      <c r="P5" s="722"/>
      <c r="Q5" s="723"/>
      <c r="R5" s="114"/>
      <c r="S5" s="114"/>
      <c r="U5" s="118" t="s">
        <v>229</v>
      </c>
    </row>
    <row r="6" spans="1:21" ht="11.25" customHeight="1" thickBot="1">
      <c r="A6" s="648"/>
      <c r="B6" s="649"/>
      <c r="C6" s="803"/>
      <c r="D6" s="815"/>
      <c r="E6" s="816"/>
      <c r="F6" s="719"/>
      <c r="G6" s="720"/>
      <c r="H6" s="724"/>
      <c r="I6" s="722"/>
      <c r="J6" s="722"/>
      <c r="K6" s="722"/>
      <c r="L6" s="722"/>
      <c r="M6" s="722"/>
      <c r="N6" s="722"/>
      <c r="O6" s="722"/>
      <c r="P6" s="722"/>
      <c r="Q6" s="723"/>
      <c r="R6" s="114"/>
      <c r="S6" s="114"/>
      <c r="U6" s="118" t="s">
        <v>280</v>
      </c>
    </row>
    <row r="7" spans="1:21" ht="11.25" customHeight="1" thickBot="1">
      <c r="A7" s="804"/>
      <c r="B7" s="805"/>
      <c r="C7" s="803"/>
      <c r="D7" s="812" t="s">
        <v>39</v>
      </c>
      <c r="E7" s="813"/>
      <c r="F7" s="814" t="s">
        <v>106</v>
      </c>
      <c r="G7" s="718"/>
      <c r="H7" s="721"/>
      <c r="I7" s="722"/>
      <c r="J7" s="722"/>
      <c r="K7" s="722"/>
      <c r="L7" s="722"/>
      <c r="M7" s="722"/>
      <c r="N7" s="722"/>
      <c r="O7" s="722"/>
      <c r="P7" s="722"/>
      <c r="Q7" s="723"/>
      <c r="R7" s="114"/>
      <c r="S7" s="114"/>
      <c r="U7" s="118" t="s">
        <v>426</v>
      </c>
    </row>
    <row r="8" spans="1:21" ht="11.25" customHeight="1" thickBot="1">
      <c r="A8" s="806"/>
      <c r="B8" s="807"/>
      <c r="C8" s="808"/>
      <c r="D8" s="817"/>
      <c r="E8" s="818"/>
      <c r="F8" s="719"/>
      <c r="G8" s="720"/>
      <c r="H8" s="724"/>
      <c r="I8" s="722"/>
      <c r="J8" s="722"/>
      <c r="K8" s="722"/>
      <c r="L8" s="722"/>
      <c r="M8" s="722"/>
      <c r="N8" s="722"/>
      <c r="O8" s="722"/>
      <c r="P8" s="722"/>
      <c r="Q8" s="723"/>
      <c r="R8" s="114"/>
      <c r="S8" s="114"/>
    </row>
    <row r="9" spans="1:21" ht="24.95" customHeight="1" thickBot="1">
      <c r="A9" s="471" t="s">
        <v>281</v>
      </c>
      <c r="B9" s="472"/>
      <c r="C9" s="473"/>
      <c r="D9" s="758" t="s">
        <v>157</v>
      </c>
      <c r="E9" s="170" t="s">
        <v>197</v>
      </c>
      <c r="F9" s="819" t="s">
        <v>104</v>
      </c>
      <c r="G9" s="820"/>
      <c r="H9" s="820"/>
      <c r="I9" s="820"/>
      <c r="J9" s="821"/>
      <c r="K9" s="822" t="s">
        <v>198</v>
      </c>
      <c r="L9" s="823"/>
      <c r="M9" s="823"/>
      <c r="N9" s="823"/>
      <c r="O9" s="823"/>
      <c r="P9" s="823"/>
      <c r="Q9" s="824"/>
      <c r="R9" s="114"/>
      <c r="S9" s="115"/>
      <c r="U9" s="121" t="s">
        <v>184</v>
      </c>
    </row>
    <row r="10" spans="1:21" ht="17.100000000000001" customHeight="1" thickBot="1">
      <c r="A10" s="474"/>
      <c r="B10" s="475"/>
      <c r="C10" s="476"/>
      <c r="D10" s="759"/>
      <c r="E10" s="169" t="s">
        <v>185</v>
      </c>
      <c r="F10" s="781"/>
      <c r="G10" s="782"/>
      <c r="H10" s="782"/>
      <c r="I10" s="782"/>
      <c r="J10" s="782"/>
      <c r="K10" s="782"/>
      <c r="L10" s="782"/>
      <c r="M10" s="782"/>
      <c r="N10" s="782"/>
      <c r="O10" s="782"/>
      <c r="P10" s="782"/>
      <c r="Q10" s="783"/>
      <c r="R10" s="114"/>
      <c r="S10" s="114"/>
      <c r="U10" s="118" t="s">
        <v>186</v>
      </c>
    </row>
    <row r="11" spans="1:21" ht="17.100000000000001" customHeight="1" thickBot="1">
      <c r="A11" s="474"/>
      <c r="B11" s="475"/>
      <c r="C11" s="476"/>
      <c r="D11" s="759"/>
      <c r="E11" s="122" t="s">
        <v>187</v>
      </c>
      <c r="F11" s="760" t="s">
        <v>107</v>
      </c>
      <c r="G11" s="764"/>
      <c r="H11" s="764"/>
      <c r="I11" s="764"/>
      <c r="J11" s="764"/>
      <c r="K11" s="764"/>
      <c r="L11" s="764"/>
      <c r="M11" s="764"/>
      <c r="N11" s="764"/>
      <c r="O11" s="764"/>
      <c r="P11" s="764"/>
      <c r="Q11" s="765"/>
      <c r="R11" s="114"/>
      <c r="S11" s="114"/>
      <c r="U11" s="118" t="s">
        <v>188</v>
      </c>
    </row>
    <row r="12" spans="1:21" ht="17.100000000000001" customHeight="1" thickBot="1">
      <c r="A12" s="474"/>
      <c r="B12" s="475"/>
      <c r="C12" s="476"/>
      <c r="D12" s="759"/>
      <c r="E12" s="169" t="s">
        <v>189</v>
      </c>
      <c r="F12" s="781"/>
      <c r="G12" s="782"/>
      <c r="H12" s="782"/>
      <c r="I12" s="782"/>
      <c r="J12" s="782"/>
      <c r="K12" s="782"/>
      <c r="L12" s="782"/>
      <c r="M12" s="782"/>
      <c r="N12" s="782"/>
      <c r="O12" s="782"/>
      <c r="P12" s="782"/>
      <c r="Q12" s="783"/>
      <c r="R12" s="114"/>
      <c r="S12" s="114"/>
      <c r="U12" s="118" t="s">
        <v>190</v>
      </c>
    </row>
    <row r="13" spans="1:21" ht="17.100000000000001" customHeight="1" thickBot="1">
      <c r="A13" s="474"/>
      <c r="B13" s="475"/>
      <c r="C13" s="476"/>
      <c r="D13" s="759"/>
      <c r="E13" s="122" t="s">
        <v>191</v>
      </c>
      <c r="F13" s="760" t="s">
        <v>107</v>
      </c>
      <c r="G13" s="764"/>
      <c r="H13" s="764"/>
      <c r="I13" s="764"/>
      <c r="J13" s="764"/>
      <c r="K13" s="764"/>
      <c r="L13" s="764"/>
      <c r="M13" s="764"/>
      <c r="N13" s="764"/>
      <c r="O13" s="764"/>
      <c r="P13" s="764"/>
      <c r="Q13" s="765"/>
      <c r="R13" s="114"/>
      <c r="S13" s="114"/>
      <c r="U13" s="118" t="s">
        <v>192</v>
      </c>
    </row>
    <row r="14" spans="1:21" ht="17.100000000000001" customHeight="1" thickBot="1">
      <c r="A14" s="474"/>
      <c r="B14" s="475"/>
      <c r="C14" s="476"/>
      <c r="D14" s="759"/>
      <c r="E14" s="123" t="s">
        <v>193</v>
      </c>
      <c r="F14" s="781"/>
      <c r="G14" s="782"/>
      <c r="H14" s="782"/>
      <c r="I14" s="782"/>
      <c r="J14" s="782"/>
      <c r="K14" s="782"/>
      <c r="L14" s="782"/>
      <c r="M14" s="782"/>
      <c r="N14" s="782"/>
      <c r="O14" s="782"/>
      <c r="P14" s="782"/>
      <c r="Q14" s="783"/>
      <c r="R14" s="114"/>
      <c r="S14" s="114"/>
      <c r="U14" s="124" t="s">
        <v>199</v>
      </c>
    </row>
    <row r="15" spans="1:21" ht="17.100000000000001" customHeight="1" thickBot="1">
      <c r="A15" s="474"/>
      <c r="B15" s="475"/>
      <c r="C15" s="476"/>
      <c r="D15" s="759"/>
      <c r="E15" s="125" t="s">
        <v>194</v>
      </c>
      <c r="F15" s="781"/>
      <c r="G15" s="782"/>
      <c r="H15" s="782"/>
      <c r="I15" s="782"/>
      <c r="J15" s="782"/>
      <c r="K15" s="782"/>
      <c r="L15" s="782"/>
      <c r="M15" s="782"/>
      <c r="N15" s="782"/>
      <c r="O15" s="782"/>
      <c r="P15" s="782"/>
      <c r="Q15" s="783"/>
      <c r="R15" s="114"/>
      <c r="S15" s="114"/>
      <c r="U15" s="124" t="s">
        <v>200</v>
      </c>
    </row>
    <row r="16" spans="1:21" ht="17.100000000000001" customHeight="1" thickBot="1">
      <c r="A16" s="474"/>
      <c r="B16" s="475"/>
      <c r="C16" s="476"/>
      <c r="D16" s="758" t="s">
        <v>183</v>
      </c>
      <c r="E16" s="126" t="s">
        <v>282</v>
      </c>
      <c r="F16" s="413" t="s">
        <v>91</v>
      </c>
      <c r="G16" s="414"/>
      <c r="H16" s="415"/>
      <c r="I16" s="127"/>
      <c r="J16" s="127"/>
      <c r="K16" s="127"/>
      <c r="L16" s="127"/>
      <c r="M16" s="127"/>
      <c r="N16" s="127"/>
      <c r="O16" s="127"/>
      <c r="P16" s="127"/>
      <c r="Q16" s="171"/>
      <c r="R16" s="114"/>
      <c r="S16" s="115"/>
      <c r="U16" s="124" t="s">
        <v>202</v>
      </c>
    </row>
    <row r="17" spans="1:33" ht="17.100000000000001" customHeight="1" thickBot="1">
      <c r="A17" s="474"/>
      <c r="B17" s="475"/>
      <c r="C17" s="476"/>
      <c r="D17" s="759"/>
      <c r="E17" s="128" t="s">
        <v>399</v>
      </c>
      <c r="F17" s="760" t="s">
        <v>400</v>
      </c>
      <c r="G17" s="761"/>
      <c r="H17" s="762" t="s">
        <v>283</v>
      </c>
      <c r="I17" s="785"/>
      <c r="J17" s="785"/>
      <c r="K17" s="785"/>
      <c r="L17" s="760" t="s">
        <v>107</v>
      </c>
      <c r="M17" s="764"/>
      <c r="N17" s="764"/>
      <c r="O17" s="764"/>
      <c r="P17" s="764"/>
      <c r="Q17" s="765"/>
      <c r="R17" s="114"/>
      <c r="S17" s="114"/>
      <c r="U17" s="118" t="s">
        <v>263</v>
      </c>
      <c r="X17" s="118" t="s">
        <v>401</v>
      </c>
    </row>
    <row r="18" spans="1:33" ht="17.100000000000001" customHeight="1" thickBot="1">
      <c r="A18" s="474"/>
      <c r="B18" s="475"/>
      <c r="C18" s="476"/>
      <c r="D18" s="784"/>
      <c r="E18" s="174"/>
      <c r="F18" s="786" t="s">
        <v>284</v>
      </c>
      <c r="G18" s="787"/>
      <c r="H18" s="788"/>
      <c r="I18" s="789"/>
      <c r="J18" s="789"/>
      <c r="K18" s="789"/>
      <c r="L18" s="789"/>
      <c r="M18" s="789"/>
      <c r="N18" s="789"/>
      <c r="O18" s="789"/>
      <c r="P18" s="789"/>
      <c r="Q18" s="593"/>
      <c r="R18" s="114"/>
      <c r="S18" s="114"/>
      <c r="U18" s="118" t="s">
        <v>285</v>
      </c>
      <c r="X18" s="118" t="s">
        <v>402</v>
      </c>
    </row>
    <row r="19" spans="1:33" ht="17.100000000000001" customHeight="1" thickBot="1">
      <c r="A19" s="474"/>
      <c r="B19" s="475"/>
      <c r="C19" s="476"/>
      <c r="D19" s="758" t="s">
        <v>264</v>
      </c>
      <c r="E19" s="126" t="s">
        <v>286</v>
      </c>
      <c r="F19" s="413" t="s">
        <v>91</v>
      </c>
      <c r="G19" s="414"/>
      <c r="H19" s="488"/>
      <c r="I19" s="172"/>
      <c r="J19" s="173"/>
      <c r="K19" s="173"/>
      <c r="L19" s="127"/>
      <c r="M19" s="127"/>
      <c r="N19" s="127"/>
      <c r="O19" s="127"/>
      <c r="P19" s="127"/>
      <c r="Q19" s="129"/>
      <c r="R19" s="114"/>
      <c r="S19" s="115"/>
      <c r="U19" s="118" t="s">
        <v>278</v>
      </c>
      <c r="X19" s="118" t="s">
        <v>403</v>
      </c>
    </row>
    <row r="20" spans="1:33" ht="17.100000000000001" customHeight="1" thickBot="1">
      <c r="A20" s="474"/>
      <c r="B20" s="475"/>
      <c r="C20" s="476"/>
      <c r="D20" s="759"/>
      <c r="E20" s="128" t="s">
        <v>287</v>
      </c>
      <c r="F20" s="760" t="s">
        <v>106</v>
      </c>
      <c r="G20" s="761"/>
      <c r="H20" s="762" t="s">
        <v>283</v>
      </c>
      <c r="I20" s="763"/>
      <c r="J20" s="763"/>
      <c r="K20" s="763"/>
      <c r="L20" s="760" t="s">
        <v>107</v>
      </c>
      <c r="M20" s="764"/>
      <c r="N20" s="764"/>
      <c r="O20" s="764"/>
      <c r="P20" s="764"/>
      <c r="Q20" s="765"/>
      <c r="R20" s="114"/>
      <c r="S20" s="114"/>
      <c r="U20" s="118" t="s">
        <v>288</v>
      </c>
      <c r="X20" s="118" t="s">
        <v>404</v>
      </c>
    </row>
    <row r="21" spans="1:33" ht="17.100000000000001" customHeight="1" thickBot="1">
      <c r="A21" s="766" t="s">
        <v>289</v>
      </c>
      <c r="B21" s="767"/>
      <c r="C21" s="768"/>
      <c r="D21" s="777" t="s">
        <v>78</v>
      </c>
      <c r="E21" s="778"/>
      <c r="F21" s="698" t="s">
        <v>104</v>
      </c>
      <c r="G21" s="699"/>
      <c r="H21" s="699"/>
      <c r="I21" s="699"/>
      <c r="J21" s="699"/>
      <c r="K21" s="699"/>
      <c r="L21" s="699"/>
      <c r="M21" s="699"/>
      <c r="N21" s="699"/>
      <c r="O21" s="699"/>
      <c r="P21" s="699"/>
      <c r="Q21" s="700"/>
      <c r="R21" s="114"/>
      <c r="S21" s="115"/>
      <c r="X21" s="118" t="s">
        <v>405</v>
      </c>
    </row>
    <row r="22" spans="1:33" ht="17.100000000000001" customHeight="1" thickBot="1">
      <c r="A22" s="769"/>
      <c r="B22" s="770"/>
      <c r="C22" s="771"/>
      <c r="D22" s="779" t="s">
        <v>117</v>
      </c>
      <c r="E22" s="780"/>
      <c r="F22" s="749"/>
      <c r="G22" s="754"/>
      <c r="H22" s="754"/>
      <c r="I22" s="754"/>
      <c r="J22" s="754"/>
      <c r="K22" s="754"/>
      <c r="L22" s="754"/>
      <c r="M22" s="754"/>
      <c r="N22" s="754"/>
      <c r="O22" s="754"/>
      <c r="P22" s="754"/>
      <c r="Q22" s="755"/>
      <c r="R22" s="114"/>
      <c r="S22" s="114"/>
      <c r="U22" s="11" t="s">
        <v>203</v>
      </c>
      <c r="X22" s="118" t="s">
        <v>215</v>
      </c>
    </row>
    <row r="23" spans="1:33" ht="17.100000000000001" customHeight="1" thickBot="1">
      <c r="A23" s="769"/>
      <c r="B23" s="770"/>
      <c r="C23" s="771"/>
      <c r="D23" s="779" t="s">
        <v>79</v>
      </c>
      <c r="E23" s="780"/>
      <c r="F23" s="749"/>
      <c r="G23" s="754"/>
      <c r="H23" s="754"/>
      <c r="I23" s="754"/>
      <c r="J23" s="754"/>
      <c r="K23" s="754"/>
      <c r="L23" s="754"/>
      <c r="M23" s="754"/>
      <c r="N23" s="754"/>
      <c r="O23" s="754"/>
      <c r="P23" s="754"/>
      <c r="Q23" s="755"/>
      <c r="R23" s="114"/>
      <c r="S23" s="114"/>
      <c r="U23" s="11" t="s">
        <v>204</v>
      </c>
      <c r="X23" s="118" t="s">
        <v>216</v>
      </c>
    </row>
    <row r="24" spans="1:33" ht="17.100000000000001" customHeight="1" thickBot="1">
      <c r="A24" s="772"/>
      <c r="B24" s="773"/>
      <c r="C24" s="771"/>
      <c r="D24" s="779" t="s">
        <v>118</v>
      </c>
      <c r="E24" s="780"/>
      <c r="F24" s="749"/>
      <c r="G24" s="754"/>
      <c r="H24" s="754"/>
      <c r="I24" s="754"/>
      <c r="J24" s="754"/>
      <c r="K24" s="754"/>
      <c r="L24" s="754"/>
      <c r="M24" s="754"/>
      <c r="N24" s="754"/>
      <c r="O24" s="754"/>
      <c r="P24" s="754"/>
      <c r="Q24" s="755"/>
      <c r="R24" s="114"/>
      <c r="S24" s="114"/>
      <c r="U24" s="118" t="s">
        <v>205</v>
      </c>
      <c r="X24" s="118" t="s">
        <v>218</v>
      </c>
    </row>
    <row r="25" spans="1:33" ht="17.100000000000001" customHeight="1" thickBot="1">
      <c r="A25" s="774"/>
      <c r="B25" s="775"/>
      <c r="C25" s="776"/>
      <c r="D25" s="779" t="s">
        <v>80</v>
      </c>
      <c r="E25" s="780"/>
      <c r="F25" s="749"/>
      <c r="G25" s="754"/>
      <c r="H25" s="754"/>
      <c r="I25" s="754"/>
      <c r="J25" s="754"/>
      <c r="K25" s="754"/>
      <c r="L25" s="754"/>
      <c r="M25" s="754"/>
      <c r="N25" s="754"/>
      <c r="O25" s="754"/>
      <c r="P25" s="754"/>
      <c r="Q25" s="755"/>
      <c r="R25" s="114"/>
      <c r="S25" s="114"/>
      <c r="U25" s="130" t="s">
        <v>307</v>
      </c>
      <c r="X25" s="11" t="s">
        <v>394</v>
      </c>
    </row>
    <row r="26" spans="1:33" s="6" customFormat="1" ht="17.100000000000001" customHeight="1" thickBot="1">
      <c r="A26" s="729" t="s">
        <v>290</v>
      </c>
      <c r="B26" s="730"/>
      <c r="C26" s="731"/>
      <c r="D26" s="696" t="s">
        <v>40</v>
      </c>
      <c r="E26" s="697"/>
      <c r="F26" s="698" t="s">
        <v>104</v>
      </c>
      <c r="G26" s="699"/>
      <c r="H26" s="699"/>
      <c r="I26" s="699"/>
      <c r="J26" s="699"/>
      <c r="K26" s="699"/>
      <c r="L26" s="699"/>
      <c r="M26" s="699"/>
      <c r="N26" s="699"/>
      <c r="O26" s="699"/>
      <c r="P26" s="699"/>
      <c r="Q26" s="700"/>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32"/>
      <c r="B27" s="733"/>
      <c r="C27" s="734"/>
      <c r="D27" s="738"/>
      <c r="E27" s="739"/>
      <c r="F27" s="740" t="s">
        <v>90</v>
      </c>
      <c r="G27" s="741"/>
      <c r="H27" s="742"/>
      <c r="I27" s="711" t="s">
        <v>115</v>
      </c>
      <c r="J27" s="743"/>
      <c r="K27" s="712"/>
      <c r="L27" s="744"/>
      <c r="M27" s="745"/>
      <c r="N27" s="745"/>
      <c r="O27" s="745"/>
      <c r="P27" s="745"/>
      <c r="Q27" s="746"/>
      <c r="R27" s="13"/>
      <c r="S27" s="5"/>
      <c r="U27" s="11" t="s">
        <v>313</v>
      </c>
      <c r="V27" s="11"/>
      <c r="W27" s="11"/>
      <c r="X27" s="11"/>
      <c r="Y27" s="11"/>
      <c r="Z27" s="11"/>
      <c r="AA27" s="11"/>
      <c r="AB27" s="11"/>
      <c r="AC27" s="11"/>
      <c r="AD27" s="11"/>
      <c r="AE27" s="11"/>
      <c r="AF27" s="11"/>
      <c r="AG27" s="11"/>
    </row>
    <row r="28" spans="1:33" s="6" customFormat="1" ht="17.100000000000001" customHeight="1" thickBot="1">
      <c r="A28" s="732"/>
      <c r="B28" s="733"/>
      <c r="C28" s="734"/>
      <c r="D28" s="747" t="s">
        <v>146</v>
      </c>
      <c r="E28" s="748"/>
      <c r="F28" s="749"/>
      <c r="G28" s="750"/>
      <c r="H28" s="750"/>
      <c r="I28" s="750"/>
      <c r="J28" s="750"/>
      <c r="K28" s="750"/>
      <c r="L28" s="750"/>
      <c r="M28" s="750"/>
      <c r="N28" s="750"/>
      <c r="O28" s="750"/>
      <c r="P28" s="750"/>
      <c r="Q28" s="751"/>
      <c r="R28" s="13"/>
      <c r="S28" s="5"/>
      <c r="U28" s="11" t="s">
        <v>109</v>
      </c>
      <c r="V28" s="11"/>
      <c r="W28" s="11"/>
      <c r="X28" s="11"/>
      <c r="Y28" s="11"/>
      <c r="Z28" s="11"/>
      <c r="AA28" s="11"/>
      <c r="AB28" s="11"/>
      <c r="AC28" s="11"/>
      <c r="AD28" s="11"/>
      <c r="AE28" s="11"/>
      <c r="AF28" s="11"/>
      <c r="AG28" s="11"/>
    </row>
    <row r="29" spans="1:33" s="6" customFormat="1" ht="17.100000000000001" customHeight="1" thickBot="1">
      <c r="A29" s="732"/>
      <c r="B29" s="733"/>
      <c r="C29" s="734"/>
      <c r="D29" s="752" t="s">
        <v>85</v>
      </c>
      <c r="E29" s="753"/>
      <c r="F29" s="749"/>
      <c r="G29" s="750"/>
      <c r="H29" s="750"/>
      <c r="I29" s="750"/>
      <c r="J29" s="750"/>
      <c r="K29" s="750"/>
      <c r="L29" s="750"/>
      <c r="M29" s="750"/>
      <c r="N29" s="750"/>
      <c r="O29" s="750"/>
      <c r="P29" s="750"/>
      <c r="Q29" s="751"/>
      <c r="R29" s="13"/>
      <c r="S29" s="5"/>
      <c r="U29" s="11" t="s">
        <v>312</v>
      </c>
      <c r="V29" s="11"/>
      <c r="W29" s="11"/>
      <c r="X29" s="11"/>
      <c r="Y29" s="11"/>
      <c r="Z29" s="11"/>
      <c r="AA29" s="11"/>
      <c r="AB29" s="11"/>
      <c r="AC29" s="11"/>
      <c r="AD29" s="11"/>
      <c r="AE29" s="11"/>
      <c r="AF29" s="11"/>
      <c r="AG29" s="11"/>
    </row>
    <row r="30" spans="1:33" s="6" customFormat="1" ht="17.100000000000001" customHeight="1" thickBot="1">
      <c r="A30" s="732"/>
      <c r="B30" s="733"/>
      <c r="C30" s="734"/>
      <c r="D30" s="738"/>
      <c r="E30" s="739"/>
      <c r="F30" s="740" t="s">
        <v>90</v>
      </c>
      <c r="G30" s="741"/>
      <c r="H30" s="742"/>
      <c r="I30" s="711" t="s">
        <v>116</v>
      </c>
      <c r="J30" s="743"/>
      <c r="K30" s="712"/>
      <c r="L30" s="744"/>
      <c r="M30" s="745"/>
      <c r="N30" s="745"/>
      <c r="O30" s="745"/>
      <c r="P30" s="745"/>
      <c r="Q30" s="746"/>
      <c r="R30" s="13"/>
      <c r="S30" s="5"/>
      <c r="U30" s="11" t="s">
        <v>301</v>
      </c>
      <c r="V30" s="11"/>
      <c r="W30" s="11"/>
      <c r="X30" s="11"/>
      <c r="Y30" s="11"/>
      <c r="Z30" s="11"/>
      <c r="AA30" s="11"/>
      <c r="AB30" s="11"/>
      <c r="AC30" s="11"/>
      <c r="AD30" s="11"/>
      <c r="AE30" s="11"/>
      <c r="AF30" s="11"/>
      <c r="AG30" s="11"/>
    </row>
    <row r="31" spans="1:33" s="6" customFormat="1" ht="17.100000000000001" customHeight="1" thickBot="1">
      <c r="A31" s="732"/>
      <c r="B31" s="733"/>
      <c r="C31" s="734"/>
      <c r="D31" s="747" t="s">
        <v>147</v>
      </c>
      <c r="E31" s="748"/>
      <c r="F31" s="749"/>
      <c r="G31" s="754"/>
      <c r="H31" s="754"/>
      <c r="I31" s="754"/>
      <c r="J31" s="754"/>
      <c r="K31" s="754"/>
      <c r="L31" s="754"/>
      <c r="M31" s="754"/>
      <c r="N31" s="754"/>
      <c r="O31" s="754"/>
      <c r="P31" s="754"/>
      <c r="Q31" s="755"/>
      <c r="R31" s="13"/>
      <c r="S31" s="5"/>
      <c r="U31" s="130" t="s">
        <v>311</v>
      </c>
      <c r="V31" s="11"/>
      <c r="W31" s="11"/>
      <c r="X31" s="11"/>
      <c r="Y31" s="11"/>
      <c r="Z31" s="11"/>
      <c r="AA31" s="11"/>
      <c r="AB31" s="11"/>
      <c r="AC31" s="11"/>
      <c r="AD31" s="11"/>
      <c r="AE31" s="11"/>
      <c r="AF31" s="11"/>
      <c r="AG31" s="11"/>
    </row>
    <row r="32" spans="1:33" s="6" customFormat="1" ht="17.100000000000001" customHeight="1" thickBot="1">
      <c r="A32" s="735"/>
      <c r="B32" s="736"/>
      <c r="C32" s="737"/>
      <c r="D32" s="756" t="s">
        <v>86</v>
      </c>
      <c r="E32" s="757"/>
      <c r="F32" s="749"/>
      <c r="G32" s="754"/>
      <c r="H32" s="754"/>
      <c r="I32" s="754"/>
      <c r="J32" s="754"/>
      <c r="K32" s="754"/>
      <c r="L32" s="754"/>
      <c r="M32" s="754"/>
      <c r="N32" s="754"/>
      <c r="O32" s="754"/>
      <c r="P32" s="754"/>
      <c r="Q32" s="755"/>
      <c r="R32" s="13"/>
      <c r="S32" s="5"/>
      <c r="U32" s="11" t="s">
        <v>310</v>
      </c>
      <c r="V32" s="11"/>
      <c r="W32" s="11"/>
      <c r="X32" s="11"/>
      <c r="Y32" s="11"/>
      <c r="Z32" s="11"/>
      <c r="AA32" s="11"/>
      <c r="AB32" s="11"/>
      <c r="AC32" s="11"/>
      <c r="AD32" s="11"/>
      <c r="AE32" s="11"/>
      <c r="AF32" s="11"/>
      <c r="AG32" s="11"/>
    </row>
    <row r="33" spans="1:33" s="6" customFormat="1" ht="17.100000000000001" customHeight="1" thickBot="1">
      <c r="A33" s="790" t="s">
        <v>291</v>
      </c>
      <c r="B33" s="791"/>
      <c r="C33" s="792"/>
      <c r="D33" s="490" t="s">
        <v>62</v>
      </c>
      <c r="E33" s="436"/>
      <c r="F33" s="630" t="s">
        <v>201</v>
      </c>
      <c r="G33" s="631"/>
      <c r="H33" s="631"/>
      <c r="I33" s="631"/>
      <c r="J33" s="631"/>
      <c r="K33" s="631"/>
      <c r="L33" s="631"/>
      <c r="M33" s="631"/>
      <c r="N33" s="631"/>
      <c r="O33" s="631"/>
      <c r="P33" s="631"/>
      <c r="Q33" s="632"/>
      <c r="R33" s="13"/>
      <c r="S33" s="115"/>
      <c r="U33" s="11" t="s">
        <v>301</v>
      </c>
      <c r="V33" s="11"/>
      <c r="W33" s="11"/>
      <c r="X33" s="11"/>
      <c r="Y33" s="11"/>
      <c r="Z33" s="11"/>
      <c r="AA33" s="11"/>
      <c r="AB33" s="11"/>
      <c r="AC33" s="11"/>
      <c r="AD33" s="11"/>
      <c r="AE33" s="11"/>
      <c r="AF33" s="11"/>
      <c r="AG33" s="11"/>
    </row>
    <row r="34" spans="1:33" s="6" customFormat="1" ht="11.45" customHeight="1" thickBot="1">
      <c r="A34" s="793"/>
      <c r="B34" s="794"/>
      <c r="C34" s="795"/>
      <c r="D34" s="715" t="s">
        <v>63</v>
      </c>
      <c r="E34" s="716"/>
      <c r="F34" s="717" t="s">
        <v>395</v>
      </c>
      <c r="G34" s="718"/>
      <c r="H34" s="721"/>
      <c r="I34" s="722"/>
      <c r="J34" s="722"/>
      <c r="K34" s="722"/>
      <c r="L34" s="722"/>
      <c r="M34" s="722"/>
      <c r="N34" s="722"/>
      <c r="O34" s="722"/>
      <c r="P34" s="722"/>
      <c r="Q34" s="723"/>
      <c r="R34" s="13"/>
      <c r="S34" s="5"/>
      <c r="U34" s="11" t="s">
        <v>307</v>
      </c>
      <c r="V34" s="11"/>
      <c r="W34" s="11"/>
      <c r="X34" s="11"/>
      <c r="Y34" s="11"/>
      <c r="Z34" s="11"/>
      <c r="AA34" s="11"/>
      <c r="AB34" s="11"/>
      <c r="AC34" s="11"/>
      <c r="AD34" s="11"/>
      <c r="AE34" s="11"/>
      <c r="AF34" s="11"/>
      <c r="AG34" s="11"/>
    </row>
    <row r="35" spans="1:33" s="6" customFormat="1" ht="11.45" customHeight="1" thickBot="1">
      <c r="A35" s="793"/>
      <c r="B35" s="794"/>
      <c r="C35" s="795"/>
      <c r="D35" s="725"/>
      <c r="E35" s="726"/>
      <c r="F35" s="719"/>
      <c r="G35" s="720"/>
      <c r="H35" s="724"/>
      <c r="I35" s="722"/>
      <c r="J35" s="722"/>
      <c r="K35" s="722"/>
      <c r="L35" s="722"/>
      <c r="M35" s="722"/>
      <c r="N35" s="722"/>
      <c r="O35" s="722"/>
      <c r="P35" s="722"/>
      <c r="Q35" s="723"/>
      <c r="R35" s="13"/>
      <c r="S35" s="5"/>
      <c r="U35" s="11" t="s">
        <v>110</v>
      </c>
      <c r="V35" s="11"/>
      <c r="W35" s="11"/>
      <c r="X35" s="11"/>
      <c r="Y35" s="11"/>
      <c r="Z35" s="11"/>
      <c r="AA35" s="11"/>
      <c r="AB35" s="11"/>
      <c r="AC35" s="11"/>
      <c r="AD35" s="11"/>
      <c r="AE35" s="11"/>
      <c r="AF35" s="11"/>
      <c r="AG35" s="11"/>
    </row>
    <row r="36" spans="1:33" s="6" customFormat="1" ht="11.45" customHeight="1" thickBot="1">
      <c r="A36" s="793"/>
      <c r="B36" s="794"/>
      <c r="C36" s="795"/>
      <c r="D36" s="715" t="s">
        <v>64</v>
      </c>
      <c r="E36" s="716"/>
      <c r="F36" s="717" t="s">
        <v>395</v>
      </c>
      <c r="G36" s="718"/>
      <c r="H36" s="721"/>
      <c r="I36" s="722"/>
      <c r="J36" s="722"/>
      <c r="K36" s="722"/>
      <c r="L36" s="722"/>
      <c r="M36" s="722"/>
      <c r="N36" s="722"/>
      <c r="O36" s="722"/>
      <c r="P36" s="722"/>
      <c r="Q36" s="723"/>
      <c r="R36" s="13"/>
      <c r="S36" s="5"/>
      <c r="U36" s="11" t="s">
        <v>111</v>
      </c>
      <c r="V36" s="11"/>
      <c r="W36" s="11"/>
      <c r="X36" s="11"/>
      <c r="Y36" s="11"/>
      <c r="Z36" s="11"/>
      <c r="AA36" s="11"/>
      <c r="AB36" s="11"/>
      <c r="AC36" s="11"/>
      <c r="AD36" s="11"/>
      <c r="AE36" s="11"/>
      <c r="AF36" s="11"/>
      <c r="AG36" s="11"/>
    </row>
    <row r="37" spans="1:33" s="6" customFormat="1" ht="11.45" customHeight="1" thickBot="1">
      <c r="A37" s="793"/>
      <c r="B37" s="794"/>
      <c r="C37" s="795"/>
      <c r="D37" s="727"/>
      <c r="E37" s="728"/>
      <c r="F37" s="719"/>
      <c r="G37" s="720"/>
      <c r="H37" s="724"/>
      <c r="I37" s="722"/>
      <c r="J37" s="722"/>
      <c r="K37" s="722"/>
      <c r="L37" s="722"/>
      <c r="M37" s="722"/>
      <c r="N37" s="722"/>
      <c r="O37" s="722"/>
      <c r="P37" s="722"/>
      <c r="Q37" s="723"/>
      <c r="R37" s="13"/>
      <c r="S37" s="5"/>
      <c r="U37" s="11" t="s">
        <v>112</v>
      </c>
      <c r="V37" s="11"/>
      <c r="W37" s="11"/>
      <c r="X37" s="11"/>
      <c r="Y37" s="11"/>
      <c r="Z37" s="11"/>
      <c r="AA37" s="11"/>
      <c r="AB37" s="11"/>
      <c r="AC37" s="11"/>
      <c r="AD37" s="11"/>
      <c r="AE37" s="11"/>
      <c r="AF37" s="11"/>
      <c r="AG37" s="11"/>
    </row>
    <row r="38" spans="1:33" ht="12.75" thickBot="1">
      <c r="A38" s="796"/>
      <c r="B38" s="797"/>
      <c r="C38" s="798"/>
      <c r="D38" s="799" t="s">
        <v>358</v>
      </c>
      <c r="E38" s="800"/>
      <c r="F38" s="800"/>
      <c r="G38" s="800"/>
      <c r="H38" s="800"/>
      <c r="I38" s="800"/>
      <c r="J38" s="800"/>
      <c r="K38" s="800"/>
      <c r="L38" s="800"/>
      <c r="M38" s="800"/>
      <c r="N38" s="800"/>
      <c r="O38" s="800"/>
      <c r="P38" s="800"/>
      <c r="Q38" s="801"/>
      <c r="R38" s="114"/>
      <c r="S38" s="114"/>
      <c r="U38" s="124"/>
    </row>
    <row r="39" spans="1:33" s="6" customFormat="1" ht="17.100000000000001" customHeight="1" thickBot="1">
      <c r="A39" s="690" t="s">
        <v>292</v>
      </c>
      <c r="B39" s="691"/>
      <c r="C39" s="692"/>
      <c r="D39" s="696" t="s">
        <v>62</v>
      </c>
      <c r="E39" s="697"/>
      <c r="F39" s="698" t="s">
        <v>201</v>
      </c>
      <c r="G39" s="699"/>
      <c r="H39" s="699"/>
      <c r="I39" s="699"/>
      <c r="J39" s="699"/>
      <c r="K39" s="699"/>
      <c r="L39" s="699"/>
      <c r="M39" s="699"/>
      <c r="N39" s="699"/>
      <c r="O39" s="699"/>
      <c r="P39" s="699"/>
      <c r="Q39" s="700"/>
      <c r="R39" s="13"/>
      <c r="S39" s="115"/>
      <c r="U39" s="11" t="s">
        <v>113</v>
      </c>
      <c r="V39" s="11"/>
      <c r="W39" s="11"/>
      <c r="X39" s="11"/>
      <c r="Y39" s="11"/>
      <c r="Z39" s="11"/>
      <c r="AA39" s="11"/>
      <c r="AB39" s="11"/>
      <c r="AC39" s="11"/>
      <c r="AD39" s="11"/>
      <c r="AE39" s="11"/>
      <c r="AF39" s="11"/>
      <c r="AG39" s="11"/>
    </row>
    <row r="40" spans="1:33" s="6" customFormat="1" ht="12.75" thickBot="1">
      <c r="A40" s="690"/>
      <c r="B40" s="691"/>
      <c r="C40" s="692"/>
      <c r="D40" s="701" t="s">
        <v>63</v>
      </c>
      <c r="E40" s="702"/>
      <c r="F40" s="703" t="s">
        <v>212</v>
      </c>
      <c r="G40" s="704"/>
      <c r="H40" s="705"/>
      <c r="I40" s="706"/>
      <c r="J40" s="706"/>
      <c r="K40" s="706"/>
      <c r="L40" s="706"/>
      <c r="M40" s="706"/>
      <c r="N40" s="706"/>
      <c r="O40" s="706"/>
      <c r="P40" s="706"/>
      <c r="Q40" s="707"/>
      <c r="R40" s="13"/>
      <c r="S40" s="5"/>
      <c r="U40" s="11" t="s">
        <v>114</v>
      </c>
      <c r="V40" s="11"/>
      <c r="W40" s="11"/>
      <c r="X40" s="11"/>
      <c r="Y40" s="11"/>
      <c r="Z40" s="11"/>
      <c r="AA40" s="11"/>
      <c r="AB40" s="11"/>
      <c r="AC40" s="11"/>
      <c r="AD40" s="11"/>
      <c r="AE40" s="11"/>
      <c r="AF40" s="11"/>
      <c r="AG40" s="11"/>
    </row>
    <row r="41" spans="1:33" s="6" customFormat="1" ht="15" customHeight="1" thickBot="1">
      <c r="A41" s="690"/>
      <c r="B41" s="691"/>
      <c r="C41" s="692"/>
      <c r="D41" s="709"/>
      <c r="E41" s="710"/>
      <c r="F41" s="711"/>
      <c r="G41" s="712"/>
      <c r="H41" s="708"/>
      <c r="I41" s="706"/>
      <c r="J41" s="706"/>
      <c r="K41" s="706"/>
      <c r="L41" s="706"/>
      <c r="M41" s="706"/>
      <c r="N41" s="706"/>
      <c r="O41" s="706"/>
      <c r="P41" s="706"/>
      <c r="Q41" s="707"/>
      <c r="R41" s="13"/>
      <c r="S41" s="5"/>
      <c r="U41" s="11" t="s">
        <v>301</v>
      </c>
      <c r="V41" s="11"/>
      <c r="W41" s="11"/>
      <c r="X41" s="11"/>
      <c r="Y41" s="11"/>
      <c r="Z41" s="11"/>
      <c r="AA41" s="11"/>
      <c r="AB41" s="11"/>
      <c r="AC41" s="11"/>
      <c r="AD41" s="11"/>
      <c r="AE41" s="11"/>
      <c r="AF41" s="11"/>
      <c r="AG41" s="11"/>
    </row>
    <row r="42" spans="1:33" s="6" customFormat="1" ht="12.75" thickBot="1">
      <c r="A42" s="690"/>
      <c r="B42" s="691"/>
      <c r="C42" s="692"/>
      <c r="D42" s="701" t="s">
        <v>64</v>
      </c>
      <c r="E42" s="702"/>
      <c r="F42" s="703" t="s">
        <v>212</v>
      </c>
      <c r="G42" s="704"/>
      <c r="H42" s="705"/>
      <c r="I42" s="706"/>
      <c r="J42" s="706"/>
      <c r="K42" s="706"/>
      <c r="L42" s="706"/>
      <c r="M42" s="706"/>
      <c r="N42" s="706"/>
      <c r="O42" s="706"/>
      <c r="P42" s="706"/>
      <c r="Q42" s="707"/>
      <c r="R42" s="13"/>
      <c r="S42" s="5"/>
      <c r="U42" s="11" t="s">
        <v>309</v>
      </c>
      <c r="V42" s="11"/>
      <c r="W42" s="11"/>
      <c r="X42" s="11"/>
      <c r="Y42" s="11"/>
      <c r="Z42" s="11"/>
      <c r="AA42" s="11"/>
      <c r="AB42" s="11"/>
      <c r="AC42" s="11"/>
      <c r="AD42" s="11"/>
      <c r="AE42" s="11"/>
      <c r="AF42" s="11"/>
      <c r="AG42" s="11"/>
    </row>
    <row r="43" spans="1:33" s="6" customFormat="1" ht="15" customHeight="1" thickBot="1">
      <c r="A43" s="693"/>
      <c r="B43" s="694"/>
      <c r="C43" s="695"/>
      <c r="D43" s="713"/>
      <c r="E43" s="714"/>
      <c r="F43" s="711"/>
      <c r="G43" s="712"/>
      <c r="H43" s="708"/>
      <c r="I43" s="706"/>
      <c r="J43" s="706"/>
      <c r="K43" s="706"/>
      <c r="L43" s="706"/>
      <c r="M43" s="706"/>
      <c r="N43" s="706"/>
      <c r="O43" s="706"/>
      <c r="P43" s="706"/>
      <c r="Q43" s="707"/>
      <c r="R43" s="13"/>
      <c r="S43" s="5"/>
      <c r="U43" s="11" t="s">
        <v>308</v>
      </c>
      <c r="V43" s="11"/>
      <c r="W43" s="11"/>
      <c r="X43" s="11"/>
      <c r="Y43" s="11"/>
      <c r="Z43" s="11"/>
      <c r="AA43" s="11"/>
      <c r="AB43" s="11"/>
      <c r="AC43" s="11"/>
      <c r="AD43" s="11"/>
      <c r="AE43" s="11"/>
      <c r="AF43" s="11"/>
      <c r="AG43" s="11"/>
    </row>
    <row r="44" spans="1:33" s="6" customFormat="1" ht="24" customHeight="1" thickBot="1">
      <c r="A44" s="629" t="s">
        <v>398</v>
      </c>
      <c r="B44" s="629"/>
      <c r="C44" s="629"/>
      <c r="D44" s="490" t="s">
        <v>293</v>
      </c>
      <c r="E44" s="436"/>
      <c r="F44" s="630" t="s">
        <v>91</v>
      </c>
      <c r="G44" s="631"/>
      <c r="H44" s="632"/>
      <c r="I44" s="681"/>
      <c r="J44" s="635"/>
      <c r="K44" s="635"/>
      <c r="L44" s="635"/>
      <c r="M44" s="635"/>
      <c r="N44" s="635"/>
      <c r="O44" s="635"/>
      <c r="P44" s="635"/>
      <c r="Q44" s="636"/>
      <c r="R44" s="13"/>
      <c r="S44" s="115"/>
      <c r="U44" s="11" t="s">
        <v>301</v>
      </c>
      <c r="V44" s="11"/>
      <c r="W44" s="11"/>
      <c r="X44" s="11"/>
      <c r="Y44" s="11"/>
      <c r="Z44" s="11"/>
      <c r="AA44" s="11"/>
      <c r="AB44" s="11"/>
      <c r="AC44" s="11"/>
      <c r="AD44" s="11"/>
      <c r="AE44" s="11"/>
      <c r="AF44" s="11"/>
      <c r="AG44" s="11"/>
    </row>
    <row r="45" spans="1:33" s="6" customFormat="1" ht="15.75" customHeight="1" thickBot="1">
      <c r="A45" s="637" t="s">
        <v>295</v>
      </c>
      <c r="B45" s="638"/>
      <c r="C45" s="639"/>
      <c r="D45" s="685" t="s">
        <v>152</v>
      </c>
      <c r="E45" s="686"/>
      <c r="F45" s="413" t="s">
        <v>121</v>
      </c>
      <c r="G45" s="414"/>
      <c r="H45" s="414"/>
      <c r="I45" s="414"/>
      <c r="J45" s="415"/>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682"/>
      <c r="B46" s="683"/>
      <c r="C46" s="684"/>
      <c r="D46" s="187"/>
      <c r="E46" s="188"/>
      <c r="F46" s="188"/>
      <c r="G46" s="188"/>
      <c r="H46" s="290"/>
      <c r="I46" s="290"/>
      <c r="J46" s="290"/>
      <c r="K46" s="290"/>
      <c r="L46" s="290"/>
      <c r="M46" s="291" t="s">
        <v>422</v>
      </c>
      <c r="N46" s="687"/>
      <c r="O46" s="553"/>
      <c r="P46" s="554"/>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640"/>
      <c r="B47" s="641"/>
      <c r="C47" s="642"/>
      <c r="D47" s="187"/>
      <c r="E47" s="188"/>
      <c r="F47" s="188"/>
      <c r="G47" s="188"/>
      <c r="H47" s="190"/>
      <c r="I47" s="190"/>
      <c r="J47" s="190"/>
      <c r="K47" s="188"/>
      <c r="L47" s="188"/>
      <c r="M47" s="191" t="s">
        <v>423</v>
      </c>
      <c r="N47" s="688"/>
      <c r="O47" s="689"/>
      <c r="P47" s="689"/>
      <c r="Q47" s="192" t="s">
        <v>33</v>
      </c>
      <c r="R47" s="13"/>
      <c r="S47" s="5"/>
      <c r="U47" s="11" t="s">
        <v>305</v>
      </c>
      <c r="V47" s="11"/>
      <c r="W47" s="11"/>
      <c r="X47" s="11"/>
      <c r="Y47" s="11"/>
      <c r="Z47" s="11"/>
      <c r="AA47" s="11"/>
      <c r="AB47" s="11"/>
      <c r="AC47" s="11"/>
      <c r="AD47" s="11"/>
      <c r="AE47" s="11"/>
      <c r="AF47" s="11"/>
      <c r="AG47" s="11"/>
    </row>
    <row r="48" spans="1:33" ht="17.100000000000001" customHeight="1" thickBot="1">
      <c r="A48" s="419" t="s">
        <v>296</v>
      </c>
      <c r="B48" s="420"/>
      <c r="C48" s="421"/>
      <c r="D48" s="465" t="s">
        <v>123</v>
      </c>
      <c r="E48" s="651"/>
      <c r="F48" s="630" t="s">
        <v>91</v>
      </c>
      <c r="G48" s="631"/>
      <c r="H48" s="652" t="s">
        <v>32</v>
      </c>
      <c r="I48" s="653"/>
      <c r="J48" s="653"/>
      <c r="K48" s="653"/>
      <c r="L48" s="653"/>
      <c r="M48" s="654"/>
      <c r="N48" s="655"/>
      <c r="O48" s="656"/>
      <c r="P48" s="656"/>
      <c r="Q48" s="657"/>
      <c r="R48" s="114"/>
      <c r="S48" s="115"/>
      <c r="U48" s="11" t="s">
        <v>304</v>
      </c>
    </row>
    <row r="49" spans="1:33" ht="17.100000000000001" customHeight="1" thickBot="1">
      <c r="A49" s="648"/>
      <c r="B49" s="649"/>
      <c r="C49" s="650"/>
      <c r="D49" s="658" t="s">
        <v>122</v>
      </c>
      <c r="E49" s="659"/>
      <c r="F49" s="659"/>
      <c r="G49" s="660"/>
      <c r="H49" s="630" t="s">
        <v>208</v>
      </c>
      <c r="I49" s="631"/>
      <c r="J49" s="631"/>
      <c r="K49" s="631"/>
      <c r="L49" s="631"/>
      <c r="M49" s="631"/>
      <c r="N49" s="631"/>
      <c r="O49" s="631"/>
      <c r="P49" s="631"/>
      <c r="Q49" s="632"/>
      <c r="R49" s="114"/>
      <c r="S49" s="115"/>
      <c r="U49" s="130" t="s">
        <v>303</v>
      </c>
    </row>
    <row r="50" spans="1:33" ht="17.100000000000001" customHeight="1" thickBot="1">
      <c r="A50" s="471" t="s">
        <v>297</v>
      </c>
      <c r="B50" s="661"/>
      <c r="C50" s="662"/>
      <c r="D50" s="666" t="s">
        <v>77</v>
      </c>
      <c r="E50" s="667"/>
      <c r="F50" s="413" t="s">
        <v>98</v>
      </c>
      <c r="G50" s="668"/>
      <c r="H50" s="669"/>
      <c r="I50" s="134"/>
      <c r="J50" s="135"/>
      <c r="K50" s="135"/>
      <c r="L50" s="136"/>
      <c r="M50" s="137"/>
      <c r="N50" s="137"/>
      <c r="O50" s="137"/>
      <c r="P50" s="137"/>
      <c r="Q50" s="138"/>
      <c r="R50" s="114"/>
      <c r="S50" s="115"/>
      <c r="U50" s="118" t="s">
        <v>302</v>
      </c>
    </row>
    <row r="51" spans="1:33" ht="17.100000000000001" customHeight="1" thickBot="1">
      <c r="A51" s="663"/>
      <c r="B51" s="664"/>
      <c r="C51" s="665"/>
      <c r="D51" s="670" t="s">
        <v>89</v>
      </c>
      <c r="E51" s="671"/>
      <c r="F51" s="672"/>
      <c r="G51" s="673"/>
      <c r="H51" s="674"/>
      <c r="I51" s="675" t="s">
        <v>60</v>
      </c>
      <c r="J51" s="676"/>
      <c r="K51" s="677"/>
      <c r="L51" s="678"/>
      <c r="M51" s="679"/>
      <c r="N51" s="679"/>
      <c r="O51" s="679"/>
      <c r="P51" s="679"/>
      <c r="Q51" s="680"/>
      <c r="R51" s="114"/>
      <c r="S51" s="114"/>
      <c r="U51" s="118" t="s">
        <v>301</v>
      </c>
    </row>
    <row r="52" spans="1:33" s="6" customFormat="1" ht="24" customHeight="1" thickBot="1">
      <c r="A52" s="629" t="s">
        <v>415</v>
      </c>
      <c r="B52" s="629"/>
      <c r="C52" s="629"/>
      <c r="D52" s="490" t="s">
        <v>293</v>
      </c>
      <c r="E52" s="436"/>
      <c r="F52" s="630" t="s">
        <v>91</v>
      </c>
      <c r="G52" s="631"/>
      <c r="H52" s="632"/>
      <c r="I52" s="633"/>
      <c r="J52" s="634"/>
      <c r="K52" s="634"/>
      <c r="L52" s="635"/>
      <c r="M52" s="635"/>
      <c r="N52" s="635"/>
      <c r="O52" s="635"/>
      <c r="P52" s="635"/>
      <c r="Q52" s="636"/>
      <c r="R52" s="13"/>
      <c r="S52" s="115"/>
      <c r="U52" s="11" t="s">
        <v>300</v>
      </c>
      <c r="V52" s="11"/>
      <c r="W52" s="11"/>
      <c r="X52" s="11"/>
      <c r="Y52" s="11"/>
      <c r="Z52" s="11"/>
      <c r="AA52" s="11"/>
      <c r="AB52" s="11"/>
      <c r="AC52" s="11"/>
      <c r="AD52" s="11"/>
      <c r="AE52" s="11"/>
      <c r="AF52" s="11"/>
      <c r="AG52" s="11"/>
    </row>
    <row r="53" spans="1:33" s="6" customFormat="1" ht="17.100000000000001" customHeight="1" thickBot="1">
      <c r="A53" s="637" t="s">
        <v>298</v>
      </c>
      <c r="B53" s="638"/>
      <c r="C53" s="639"/>
      <c r="D53" s="490" t="s">
        <v>35</v>
      </c>
      <c r="E53" s="436"/>
      <c r="F53" s="453" t="s">
        <v>91</v>
      </c>
      <c r="G53" s="454"/>
      <c r="H53" s="455"/>
      <c r="I53" s="643" t="s">
        <v>36</v>
      </c>
      <c r="J53" s="644"/>
      <c r="K53" s="645"/>
      <c r="L53" s="432"/>
      <c r="M53" s="433"/>
      <c r="N53" s="433"/>
      <c r="O53" s="433"/>
      <c r="P53" s="433"/>
      <c r="Q53" s="434"/>
      <c r="R53" s="13"/>
      <c r="S53" s="115"/>
      <c r="U53" s="11" t="s">
        <v>128</v>
      </c>
      <c r="V53" s="11"/>
      <c r="W53" s="11"/>
      <c r="X53" s="11"/>
      <c r="Y53" s="11"/>
      <c r="Z53" s="11"/>
      <c r="AA53" s="11"/>
      <c r="AB53" s="11"/>
      <c r="AC53" s="11"/>
      <c r="AD53" s="11"/>
      <c r="AE53" s="11"/>
      <c r="AF53" s="11"/>
      <c r="AG53" s="11"/>
    </row>
    <row r="54" spans="1:33" s="6" customFormat="1" ht="17.100000000000001" customHeight="1" thickBot="1">
      <c r="A54" s="640"/>
      <c r="B54" s="641"/>
      <c r="C54" s="642"/>
      <c r="D54" s="646" t="s">
        <v>145</v>
      </c>
      <c r="E54" s="647"/>
      <c r="F54" s="505"/>
      <c r="G54" s="506"/>
      <c r="H54" s="506"/>
      <c r="I54" s="506"/>
      <c r="J54" s="506"/>
      <c r="K54" s="506"/>
      <c r="L54" s="506"/>
      <c r="M54" s="506"/>
      <c r="N54" s="506"/>
      <c r="O54" s="506"/>
      <c r="P54" s="506"/>
      <c r="Q54" s="507"/>
      <c r="R54" s="13"/>
      <c r="S54" s="5"/>
      <c r="U54" s="11" t="s">
        <v>294</v>
      </c>
      <c r="V54" s="11"/>
      <c r="W54" s="11"/>
      <c r="X54" s="11"/>
      <c r="Y54" s="11"/>
      <c r="Z54" s="11"/>
      <c r="AA54" s="11"/>
      <c r="AB54" s="11"/>
      <c r="AC54" s="11"/>
      <c r="AD54" s="11"/>
      <c r="AE54" s="11"/>
      <c r="AF54" s="11"/>
      <c r="AG54" s="11"/>
    </row>
    <row r="55" spans="1:33" ht="18" customHeight="1" thickBot="1">
      <c r="A55" s="408" t="s">
        <v>277</v>
      </c>
      <c r="B55" s="409"/>
      <c r="C55" s="410"/>
      <c r="D55" s="490" t="s">
        <v>77</v>
      </c>
      <c r="E55" s="436"/>
      <c r="F55" s="623" t="s">
        <v>91</v>
      </c>
      <c r="G55" s="624"/>
      <c r="H55" s="625"/>
      <c r="I55" s="626" t="s">
        <v>299</v>
      </c>
      <c r="J55" s="627"/>
      <c r="K55" s="627"/>
      <c r="L55" s="627"/>
      <c r="M55" s="627"/>
      <c r="N55" s="627"/>
      <c r="O55" s="627"/>
      <c r="P55" s="627"/>
      <c r="Q55" s="628"/>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531" t="s">
        <v>450</v>
      </c>
      <c r="C60" s="531"/>
      <c r="D60" s="531"/>
      <c r="E60" s="531"/>
      <c r="F60" s="531"/>
      <c r="G60" s="531"/>
      <c r="H60" s="531"/>
      <c r="I60" s="531"/>
      <c r="J60" s="531"/>
      <c r="K60" s="531"/>
      <c r="L60" s="531"/>
      <c r="M60" s="531"/>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18:G18"/>
    <mergeCell ref="H18:Q18"/>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33:E33"/>
    <mergeCell ref="F33:Q33"/>
    <mergeCell ref="D34:E34"/>
    <mergeCell ref="F34:G35"/>
    <mergeCell ref="H34:Q35"/>
    <mergeCell ref="D35:E35"/>
    <mergeCell ref="D36:E36"/>
    <mergeCell ref="F36:G37"/>
    <mergeCell ref="H36:Q37"/>
    <mergeCell ref="D37:E37"/>
    <mergeCell ref="A39:C43"/>
    <mergeCell ref="D39:E39"/>
    <mergeCell ref="F39:Q39"/>
    <mergeCell ref="D40:E40"/>
    <mergeCell ref="F40:G40"/>
    <mergeCell ref="H40:Q41"/>
    <mergeCell ref="D41:E41"/>
    <mergeCell ref="F41:G41"/>
    <mergeCell ref="D42:E42"/>
    <mergeCell ref="F42:G42"/>
    <mergeCell ref="H42:Q43"/>
    <mergeCell ref="D43:E43"/>
    <mergeCell ref="F43:G43"/>
    <mergeCell ref="A44:C44"/>
    <mergeCell ref="D44:E44"/>
    <mergeCell ref="F44:H44"/>
    <mergeCell ref="I44:Q44"/>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s>
  <phoneticPr fontId="3"/>
  <dataValidations count="27">
    <dataValidation type="list" errorStyle="warning" allowBlank="1" showInputMessage="1" showErrorMessage="1" sqref="F44:H44">
      <formula1>$U$52:$U$53</formula1>
    </dataValidation>
    <dataValidation type="list" errorStyle="warning" allowBlank="1" showInputMessage="1" showErrorMessage="1" sqref="F55:H55">
      <formula1>$U$64:$U$65</formula1>
    </dataValidation>
    <dataValidation type="list" errorStyle="warning" allowBlank="1" showErrorMessage="1" sqref="F48:G48">
      <formula1>$U$62:$U$63</formula1>
    </dataValidation>
    <dataValidation type="list" errorStyle="warning" allowBlank="1" showInputMessage="1" showErrorMessage="1" sqref="H49:Q49">
      <formula1>$U$60:$U$61</formula1>
    </dataValidation>
    <dataValidation type="list" errorStyle="warning" allowBlank="1" showInputMessage="1" showErrorMessage="1" sqref="F52:H52">
      <formula1>$U$54:$U$55</formula1>
    </dataValidation>
    <dataValidation type="list"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allowBlank="1" showInputMessage="1" showErrorMessage="1" sqref="F27:H27 F30:H30">
      <formula1>$U$5:$U$6</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50:H50">
      <formula1>"配置あり（年齢）,配置あり（性別）,なし"</formula1>
    </dataValidation>
    <dataValidation allowBlank="1" showInputMessage="1" showErrorMessage="1" promptTitle="記入例" prompt="_x000a_　・○○区管内緊急_x000a_　 工事指定業者_x000a_　・下水道緊急修繕_x000a_   業者" sqref="F23:Q23 F25:Q25"/>
    <dataValidation allowBlank="1" showErrorMessage="1" sqref="F22:Q22 F51:H51"/>
    <dataValidation type="list" errorStyle="warning" allowBlank="1" showInputMessage="1" showErrorMessage="1" sqref="F20:G20 F5:G8">
      <formula1>$U$5:$U$7</formula1>
    </dataValidation>
    <dataValidation type="list" errorStyle="warning" allowBlank="1" showInputMessage="1" showErrorMessage="1" sqref="F53:H53">
      <formula1>"顕彰歴あり,なし"</formula1>
    </dataValidation>
    <dataValidation allowBlank="1" showInputMessage="1" showErrorMessage="1" prompt="入力は_x000a_西暦/月/日" sqref="L53:Q53 L50:Q51"/>
    <dataValidation type="list" allowBlank="1" showInputMessage="1" showErrorMessage="1" sqref="F26:Q26">
      <formula1>$U$31:$U$33</formula1>
    </dataValidation>
    <dataValidation type="list" allowBlank="1" showInputMessage="1" showErrorMessage="1" sqref="F39:Q39">
      <formula1>$U$42:$U$44</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33:Q33">
      <formula1>$U$42:$U$44</formula1>
    </dataValidation>
    <dataValidation type="list" errorStyle="warning" allowBlank="1" showInputMessage="1" showErrorMessage="1" sqref="F34:G37">
      <formula1>$U$5:$U$6</formula1>
    </dataValidation>
    <dataValidation type="list" errorStyle="warning" allowBlank="1" showInputMessage="1" showErrorMessage="1" sqref="F45:J45">
      <formula1>$U$56:$U$59</formula1>
    </dataValidation>
    <dataValidation errorStyle="warning" allowBlank="1" showInputMessage="1" showErrorMessage="1" prompt="入力は_x000a_西暦/月/日" sqref="N48:Q48"/>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J19" sqref="J19:N1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67" t="s">
        <v>0</v>
      </c>
      <c r="I2" s="868"/>
      <c r="J2" s="869">
        <f>'様式-共1-Ⅰ（建築）'!H2</f>
        <v>22100704</v>
      </c>
      <c r="K2" s="870"/>
      <c r="L2" s="870"/>
      <c r="M2" s="871"/>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618" t="s">
        <v>76</v>
      </c>
      <c r="B4" s="618"/>
      <c r="C4" s="618"/>
      <c r="D4" s="618"/>
      <c r="E4" s="618"/>
      <c r="F4" s="618"/>
      <c r="G4" s="618"/>
      <c r="H4" s="618"/>
      <c r="I4" s="618"/>
      <c r="J4" s="618"/>
      <c r="K4" s="618"/>
      <c r="L4" s="618"/>
      <c r="M4" s="618"/>
      <c r="N4" s="618"/>
      <c r="O4" s="88"/>
      <c r="P4" s="88"/>
    </row>
    <row r="5" spans="1:25" s="92" customFormat="1" ht="18" customHeight="1" thickBot="1">
      <c r="A5" s="91" t="s">
        <v>1</v>
      </c>
      <c r="B5" s="872" t="str">
        <f>'様式-共1-Ⅰ（建築）'!B7</f>
        <v>地下鉄南北線五橋駅外１駅ホーム乗降口隙間調整材設置工事</v>
      </c>
      <c r="C5" s="873"/>
      <c r="D5" s="873"/>
      <c r="E5" s="873"/>
      <c r="F5" s="873"/>
      <c r="G5" s="873"/>
      <c r="H5" s="873"/>
      <c r="I5" s="873"/>
      <c r="J5" s="873"/>
      <c r="K5" s="873"/>
      <c r="L5" s="873"/>
      <c r="M5" s="873"/>
      <c r="N5" s="874"/>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9">
        <v>1</v>
      </c>
      <c r="B8" s="825" t="s">
        <v>414</v>
      </c>
      <c r="C8" s="826"/>
      <c r="D8" s="826"/>
      <c r="E8" s="826"/>
      <c r="F8" s="826"/>
      <c r="G8" s="826"/>
      <c r="H8" s="827"/>
      <c r="I8" s="828" t="s">
        <v>59</v>
      </c>
      <c r="J8" s="829"/>
      <c r="K8" s="830"/>
      <c r="L8" s="831"/>
      <c r="M8" s="831"/>
      <c r="N8" s="832"/>
    </row>
    <row r="9" spans="1:25" ht="21.75" customHeight="1" thickBot="1">
      <c r="A9" s="829"/>
      <c r="B9" s="836" t="s">
        <v>427</v>
      </c>
      <c r="C9" s="837"/>
      <c r="D9" s="837"/>
      <c r="E9" s="837"/>
      <c r="F9" s="837"/>
      <c r="G9" s="837"/>
      <c r="H9" s="838"/>
      <c r="I9" s="828"/>
      <c r="J9" s="829"/>
      <c r="K9" s="833"/>
      <c r="L9" s="834"/>
      <c r="M9" s="834"/>
      <c r="N9" s="835"/>
    </row>
    <row r="10" spans="1:25" ht="18" customHeight="1" thickBot="1">
      <c r="A10" s="840"/>
      <c r="B10" s="817" t="s">
        <v>65</v>
      </c>
      <c r="C10" s="839"/>
      <c r="D10" s="852"/>
      <c r="E10" s="853"/>
      <c r="F10" s="853"/>
      <c r="G10" s="853"/>
      <c r="H10" s="858"/>
      <c r="I10" s="862" t="s">
        <v>60</v>
      </c>
      <c r="J10" s="863"/>
      <c r="K10" s="859"/>
      <c r="L10" s="860"/>
      <c r="M10" s="860"/>
      <c r="N10" s="861"/>
    </row>
    <row r="11" spans="1:25" ht="18" customHeight="1" thickBot="1">
      <c r="A11" s="840"/>
      <c r="B11" s="829" t="s">
        <v>149</v>
      </c>
      <c r="C11" s="845"/>
      <c r="D11" s="852"/>
      <c r="E11" s="853"/>
      <c r="F11" s="853"/>
      <c r="G11" s="853"/>
      <c r="H11" s="858"/>
      <c r="I11" s="862" t="s">
        <v>82</v>
      </c>
      <c r="J11" s="863"/>
      <c r="K11" s="864"/>
      <c r="L11" s="865"/>
      <c r="M11" s="865"/>
      <c r="N11" s="866"/>
    </row>
    <row r="12" spans="1:25" ht="18" customHeight="1" thickBot="1">
      <c r="A12" s="840"/>
      <c r="B12" s="829" t="s">
        <v>66</v>
      </c>
      <c r="C12" s="845"/>
      <c r="D12" s="846"/>
      <c r="E12" s="847"/>
      <c r="F12" s="847"/>
      <c r="G12" s="847"/>
      <c r="H12" s="848"/>
      <c r="I12" s="849" t="s">
        <v>68</v>
      </c>
      <c r="J12" s="850"/>
      <c r="K12" s="851"/>
      <c r="L12" s="668"/>
      <c r="M12" s="668"/>
      <c r="N12" s="669"/>
    </row>
    <row r="13" spans="1:25" ht="18" customHeight="1" thickBot="1">
      <c r="A13" s="840"/>
      <c r="B13" s="829" t="s">
        <v>67</v>
      </c>
      <c r="C13" s="845"/>
      <c r="D13" s="852" t="s">
        <v>207</v>
      </c>
      <c r="E13" s="853"/>
      <c r="F13" s="853"/>
      <c r="G13" s="854"/>
      <c r="H13" s="855" t="s">
        <v>81</v>
      </c>
      <c r="I13" s="856"/>
      <c r="J13" s="857" t="s">
        <v>207</v>
      </c>
      <c r="K13" s="853"/>
      <c r="L13" s="853"/>
      <c r="M13" s="853"/>
      <c r="N13" s="858"/>
    </row>
    <row r="14" spans="1:25" ht="14.25" thickBot="1">
      <c r="A14" s="829">
        <v>2</v>
      </c>
      <c r="B14" s="825" t="s">
        <v>414</v>
      </c>
      <c r="C14" s="826"/>
      <c r="D14" s="826"/>
      <c r="E14" s="826"/>
      <c r="F14" s="826"/>
      <c r="G14" s="826"/>
      <c r="H14" s="827"/>
      <c r="I14" s="828" t="s">
        <v>59</v>
      </c>
      <c r="J14" s="829"/>
      <c r="K14" s="830"/>
      <c r="L14" s="831"/>
      <c r="M14" s="831"/>
      <c r="N14" s="832"/>
    </row>
    <row r="15" spans="1:25" ht="21.75" customHeight="1" thickBot="1">
      <c r="A15" s="829"/>
      <c r="B15" s="836" t="s">
        <v>427</v>
      </c>
      <c r="C15" s="837"/>
      <c r="D15" s="837"/>
      <c r="E15" s="837"/>
      <c r="F15" s="837"/>
      <c r="G15" s="837"/>
      <c r="H15" s="838"/>
      <c r="I15" s="828"/>
      <c r="J15" s="829"/>
      <c r="K15" s="833"/>
      <c r="L15" s="834"/>
      <c r="M15" s="834"/>
      <c r="N15" s="835"/>
    </row>
    <row r="16" spans="1:25" ht="18" customHeight="1" thickBot="1">
      <c r="A16" s="840"/>
      <c r="B16" s="817" t="s">
        <v>65</v>
      </c>
      <c r="C16" s="839"/>
      <c r="D16" s="852"/>
      <c r="E16" s="853"/>
      <c r="F16" s="853"/>
      <c r="G16" s="853"/>
      <c r="H16" s="858"/>
      <c r="I16" s="828" t="s">
        <v>60</v>
      </c>
      <c r="J16" s="829"/>
      <c r="K16" s="859"/>
      <c r="L16" s="860"/>
      <c r="M16" s="860"/>
      <c r="N16" s="861"/>
    </row>
    <row r="17" spans="1:14" ht="18" customHeight="1" thickBot="1">
      <c r="A17" s="840"/>
      <c r="B17" s="829" t="s">
        <v>149</v>
      </c>
      <c r="C17" s="845"/>
      <c r="D17" s="852"/>
      <c r="E17" s="853"/>
      <c r="F17" s="853"/>
      <c r="G17" s="853"/>
      <c r="H17" s="858"/>
      <c r="I17" s="862" t="s">
        <v>82</v>
      </c>
      <c r="J17" s="863"/>
      <c r="K17" s="864"/>
      <c r="L17" s="865"/>
      <c r="M17" s="865"/>
      <c r="N17" s="866"/>
    </row>
    <row r="18" spans="1:14" ht="18" customHeight="1" thickBot="1">
      <c r="A18" s="840"/>
      <c r="B18" s="829" t="s">
        <v>66</v>
      </c>
      <c r="C18" s="845"/>
      <c r="D18" s="846"/>
      <c r="E18" s="847"/>
      <c r="F18" s="847"/>
      <c r="G18" s="847"/>
      <c r="H18" s="848"/>
      <c r="I18" s="849" t="s">
        <v>68</v>
      </c>
      <c r="J18" s="850"/>
      <c r="K18" s="851"/>
      <c r="L18" s="668"/>
      <c r="M18" s="668"/>
      <c r="N18" s="669"/>
    </row>
    <row r="19" spans="1:14" ht="18" customHeight="1" thickBot="1">
      <c r="A19" s="840"/>
      <c r="B19" s="829" t="s">
        <v>67</v>
      </c>
      <c r="C19" s="845"/>
      <c r="D19" s="852" t="s">
        <v>207</v>
      </c>
      <c r="E19" s="853"/>
      <c r="F19" s="853"/>
      <c r="G19" s="854"/>
      <c r="H19" s="855" t="s">
        <v>81</v>
      </c>
      <c r="I19" s="856"/>
      <c r="J19" s="857" t="s">
        <v>207</v>
      </c>
      <c r="K19" s="853"/>
      <c r="L19" s="853"/>
      <c r="M19" s="853"/>
      <c r="N19" s="858"/>
    </row>
    <row r="20" spans="1:14" ht="14.25" thickBot="1">
      <c r="A20" s="829">
        <v>3</v>
      </c>
      <c r="B20" s="825" t="s">
        <v>414</v>
      </c>
      <c r="C20" s="826"/>
      <c r="D20" s="826"/>
      <c r="E20" s="826"/>
      <c r="F20" s="826"/>
      <c r="G20" s="826"/>
      <c r="H20" s="827"/>
      <c r="I20" s="828" t="s">
        <v>59</v>
      </c>
      <c r="J20" s="829"/>
      <c r="K20" s="830"/>
      <c r="L20" s="831"/>
      <c r="M20" s="831"/>
      <c r="N20" s="832"/>
    </row>
    <row r="21" spans="1:14" ht="21.75" customHeight="1" thickBot="1">
      <c r="A21" s="829"/>
      <c r="B21" s="836" t="s">
        <v>427</v>
      </c>
      <c r="C21" s="837"/>
      <c r="D21" s="837"/>
      <c r="E21" s="837"/>
      <c r="F21" s="837"/>
      <c r="G21" s="837"/>
      <c r="H21" s="838"/>
      <c r="I21" s="828"/>
      <c r="J21" s="829"/>
      <c r="K21" s="833"/>
      <c r="L21" s="834"/>
      <c r="M21" s="834"/>
      <c r="N21" s="835"/>
    </row>
    <row r="22" spans="1:14" ht="18" customHeight="1" thickBot="1">
      <c r="A22" s="840"/>
      <c r="B22" s="817" t="s">
        <v>65</v>
      </c>
      <c r="C22" s="839"/>
      <c r="D22" s="852"/>
      <c r="E22" s="853"/>
      <c r="F22" s="853"/>
      <c r="G22" s="853"/>
      <c r="H22" s="858"/>
      <c r="I22" s="828" t="s">
        <v>60</v>
      </c>
      <c r="J22" s="829"/>
      <c r="K22" s="859"/>
      <c r="L22" s="860"/>
      <c r="M22" s="860"/>
      <c r="N22" s="861"/>
    </row>
    <row r="23" spans="1:14" ht="18" customHeight="1" thickBot="1">
      <c r="A23" s="840"/>
      <c r="B23" s="829" t="s">
        <v>149</v>
      </c>
      <c r="C23" s="845"/>
      <c r="D23" s="852"/>
      <c r="E23" s="853"/>
      <c r="F23" s="853"/>
      <c r="G23" s="853"/>
      <c r="H23" s="858"/>
      <c r="I23" s="862" t="s">
        <v>82</v>
      </c>
      <c r="J23" s="863"/>
      <c r="K23" s="864"/>
      <c r="L23" s="865"/>
      <c r="M23" s="865"/>
      <c r="N23" s="866"/>
    </row>
    <row r="24" spans="1:14" ht="18" customHeight="1" thickBot="1">
      <c r="A24" s="840"/>
      <c r="B24" s="829" t="s">
        <v>66</v>
      </c>
      <c r="C24" s="845"/>
      <c r="D24" s="846"/>
      <c r="E24" s="847"/>
      <c r="F24" s="847"/>
      <c r="G24" s="847"/>
      <c r="H24" s="848"/>
      <c r="I24" s="849" t="s">
        <v>68</v>
      </c>
      <c r="J24" s="850"/>
      <c r="K24" s="851"/>
      <c r="L24" s="668"/>
      <c r="M24" s="668"/>
      <c r="N24" s="669"/>
    </row>
    <row r="25" spans="1:14" ht="18" customHeight="1" thickBot="1">
      <c r="A25" s="840"/>
      <c r="B25" s="829" t="s">
        <v>67</v>
      </c>
      <c r="C25" s="845"/>
      <c r="D25" s="852" t="s">
        <v>207</v>
      </c>
      <c r="E25" s="853"/>
      <c r="F25" s="853"/>
      <c r="G25" s="854"/>
      <c r="H25" s="855" t="s">
        <v>81</v>
      </c>
      <c r="I25" s="856"/>
      <c r="J25" s="857" t="s">
        <v>207</v>
      </c>
      <c r="K25" s="853"/>
      <c r="L25" s="853"/>
      <c r="M25" s="853"/>
      <c r="N25" s="858"/>
    </row>
    <row r="26" spans="1:14" ht="14.25" thickBot="1">
      <c r="A26" s="829">
        <v>4</v>
      </c>
      <c r="B26" s="825" t="s">
        <v>414</v>
      </c>
      <c r="C26" s="826"/>
      <c r="D26" s="826"/>
      <c r="E26" s="826"/>
      <c r="F26" s="826"/>
      <c r="G26" s="826"/>
      <c r="H26" s="827"/>
      <c r="I26" s="828" t="s">
        <v>59</v>
      </c>
      <c r="J26" s="829"/>
      <c r="K26" s="830"/>
      <c r="L26" s="831"/>
      <c r="M26" s="831"/>
      <c r="N26" s="832"/>
    </row>
    <row r="27" spans="1:14" ht="21.75" customHeight="1" thickBot="1">
      <c r="A27" s="829"/>
      <c r="B27" s="836" t="s">
        <v>427</v>
      </c>
      <c r="C27" s="837"/>
      <c r="D27" s="837"/>
      <c r="E27" s="837"/>
      <c r="F27" s="837"/>
      <c r="G27" s="837"/>
      <c r="H27" s="838"/>
      <c r="I27" s="828"/>
      <c r="J27" s="829"/>
      <c r="K27" s="833"/>
      <c r="L27" s="834"/>
      <c r="M27" s="834"/>
      <c r="N27" s="835"/>
    </row>
    <row r="28" spans="1:14" ht="18" customHeight="1" thickBot="1">
      <c r="A28" s="840"/>
      <c r="B28" s="817" t="s">
        <v>65</v>
      </c>
      <c r="C28" s="839"/>
      <c r="D28" s="852"/>
      <c r="E28" s="853"/>
      <c r="F28" s="853"/>
      <c r="G28" s="853"/>
      <c r="H28" s="858"/>
      <c r="I28" s="828" t="s">
        <v>60</v>
      </c>
      <c r="J28" s="829"/>
      <c r="K28" s="859"/>
      <c r="L28" s="860"/>
      <c r="M28" s="860"/>
      <c r="N28" s="861"/>
    </row>
    <row r="29" spans="1:14" ht="18" customHeight="1" thickBot="1">
      <c r="A29" s="840"/>
      <c r="B29" s="829" t="s">
        <v>149</v>
      </c>
      <c r="C29" s="845"/>
      <c r="D29" s="852"/>
      <c r="E29" s="853"/>
      <c r="F29" s="853"/>
      <c r="G29" s="853"/>
      <c r="H29" s="858"/>
      <c r="I29" s="862" t="s">
        <v>82</v>
      </c>
      <c r="J29" s="863"/>
      <c r="K29" s="864"/>
      <c r="L29" s="865"/>
      <c r="M29" s="865"/>
      <c r="N29" s="866"/>
    </row>
    <row r="30" spans="1:14" ht="18" customHeight="1" thickBot="1">
      <c r="A30" s="840"/>
      <c r="B30" s="829" t="s">
        <v>66</v>
      </c>
      <c r="C30" s="845"/>
      <c r="D30" s="846"/>
      <c r="E30" s="847"/>
      <c r="F30" s="847"/>
      <c r="G30" s="847"/>
      <c r="H30" s="848"/>
      <c r="I30" s="849" t="s">
        <v>68</v>
      </c>
      <c r="J30" s="850"/>
      <c r="K30" s="851"/>
      <c r="L30" s="668"/>
      <c r="M30" s="668"/>
      <c r="N30" s="669"/>
    </row>
    <row r="31" spans="1:14" ht="18" customHeight="1" thickBot="1">
      <c r="A31" s="840"/>
      <c r="B31" s="829" t="s">
        <v>67</v>
      </c>
      <c r="C31" s="845"/>
      <c r="D31" s="852" t="s">
        <v>207</v>
      </c>
      <c r="E31" s="853"/>
      <c r="F31" s="853"/>
      <c r="G31" s="854"/>
      <c r="H31" s="855" t="s">
        <v>81</v>
      </c>
      <c r="I31" s="856"/>
      <c r="J31" s="857" t="s">
        <v>207</v>
      </c>
      <c r="K31" s="853"/>
      <c r="L31" s="853"/>
      <c r="M31" s="853"/>
      <c r="N31" s="858"/>
    </row>
    <row r="32" spans="1:14" ht="14.25" thickBot="1">
      <c r="A32" s="829">
        <v>5</v>
      </c>
      <c r="B32" s="825" t="s">
        <v>414</v>
      </c>
      <c r="C32" s="826"/>
      <c r="D32" s="826"/>
      <c r="E32" s="826"/>
      <c r="F32" s="826"/>
      <c r="G32" s="826"/>
      <c r="H32" s="827"/>
      <c r="I32" s="828" t="s">
        <v>59</v>
      </c>
      <c r="J32" s="829"/>
      <c r="K32" s="830"/>
      <c r="L32" s="831"/>
      <c r="M32" s="831"/>
      <c r="N32" s="832"/>
    </row>
    <row r="33" spans="1:14" ht="21.75" customHeight="1" thickBot="1">
      <c r="A33" s="829"/>
      <c r="B33" s="836" t="s">
        <v>427</v>
      </c>
      <c r="C33" s="837"/>
      <c r="D33" s="837"/>
      <c r="E33" s="837"/>
      <c r="F33" s="837"/>
      <c r="G33" s="837"/>
      <c r="H33" s="838"/>
      <c r="I33" s="828"/>
      <c r="J33" s="829"/>
      <c r="K33" s="833"/>
      <c r="L33" s="834"/>
      <c r="M33" s="834"/>
      <c r="N33" s="835"/>
    </row>
    <row r="34" spans="1:14" ht="18" customHeight="1" thickBot="1">
      <c r="A34" s="840"/>
      <c r="B34" s="817" t="s">
        <v>65</v>
      </c>
      <c r="C34" s="839"/>
      <c r="D34" s="852"/>
      <c r="E34" s="853"/>
      <c r="F34" s="853"/>
      <c r="G34" s="853"/>
      <c r="H34" s="858"/>
      <c r="I34" s="828" t="s">
        <v>60</v>
      </c>
      <c r="J34" s="829"/>
      <c r="K34" s="859"/>
      <c r="L34" s="860"/>
      <c r="M34" s="860"/>
      <c r="N34" s="861"/>
    </row>
    <row r="35" spans="1:14" ht="18" customHeight="1" thickBot="1">
      <c r="A35" s="840"/>
      <c r="B35" s="829" t="s">
        <v>149</v>
      </c>
      <c r="C35" s="845"/>
      <c r="D35" s="852"/>
      <c r="E35" s="853"/>
      <c r="F35" s="853"/>
      <c r="G35" s="853"/>
      <c r="H35" s="858"/>
      <c r="I35" s="862" t="s">
        <v>82</v>
      </c>
      <c r="J35" s="863"/>
      <c r="K35" s="864"/>
      <c r="L35" s="865"/>
      <c r="M35" s="865"/>
      <c r="N35" s="866"/>
    </row>
    <row r="36" spans="1:14" ht="18" customHeight="1" thickBot="1">
      <c r="A36" s="840"/>
      <c r="B36" s="829" t="s">
        <v>66</v>
      </c>
      <c r="C36" s="845"/>
      <c r="D36" s="846"/>
      <c r="E36" s="847"/>
      <c r="F36" s="847"/>
      <c r="G36" s="847"/>
      <c r="H36" s="848"/>
      <c r="I36" s="849" t="s">
        <v>68</v>
      </c>
      <c r="J36" s="850"/>
      <c r="K36" s="851"/>
      <c r="L36" s="668"/>
      <c r="M36" s="668"/>
      <c r="N36" s="669"/>
    </row>
    <row r="37" spans="1:14" ht="18" customHeight="1" thickBot="1">
      <c r="A37" s="840"/>
      <c r="B37" s="829" t="s">
        <v>67</v>
      </c>
      <c r="C37" s="845"/>
      <c r="D37" s="852" t="s">
        <v>207</v>
      </c>
      <c r="E37" s="853"/>
      <c r="F37" s="853"/>
      <c r="G37" s="854"/>
      <c r="H37" s="855" t="s">
        <v>81</v>
      </c>
      <c r="I37" s="856"/>
      <c r="J37" s="857" t="s">
        <v>207</v>
      </c>
      <c r="K37" s="853"/>
      <c r="L37" s="853"/>
      <c r="M37" s="853"/>
      <c r="N37" s="858"/>
    </row>
    <row r="38" spans="1:14" ht="8.25" customHeight="1">
      <c r="A38" s="151"/>
      <c r="B38" s="151"/>
      <c r="C38" s="151"/>
      <c r="D38" s="186"/>
      <c r="E38" s="186"/>
      <c r="F38" s="186"/>
      <c r="G38" s="186"/>
      <c r="H38" s="186"/>
      <c r="I38" s="186"/>
      <c r="J38" s="186"/>
      <c r="K38" s="186"/>
      <c r="L38" s="186"/>
      <c r="M38" s="151"/>
      <c r="N38" s="151"/>
    </row>
    <row r="39" spans="1:14" s="87" customFormat="1" ht="18" customHeight="1">
      <c r="A39" s="840" t="s">
        <v>256</v>
      </c>
      <c r="B39" s="840"/>
      <c r="C39" s="840"/>
      <c r="D39" s="841" t="s">
        <v>428</v>
      </c>
      <c r="E39" s="841"/>
      <c r="F39" s="841"/>
      <c r="G39" s="841"/>
      <c r="H39" s="841"/>
      <c r="I39" s="841"/>
      <c r="J39" s="841"/>
      <c r="K39" s="841"/>
      <c r="L39" s="842" t="s">
        <v>257</v>
      </c>
      <c r="M39" s="843"/>
      <c r="N39" s="84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16" sqref="D16:G16"/>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0" t="s">
        <v>434</v>
      </c>
      <c r="B1" s="880"/>
      <c r="C1" s="154"/>
      <c r="D1" s="154"/>
      <c r="E1" s="155"/>
      <c r="F1" s="154"/>
      <c r="G1" s="154"/>
      <c r="H1" s="154"/>
      <c r="I1" s="154"/>
      <c r="J1" s="154"/>
      <c r="K1" s="154"/>
      <c r="L1" s="156"/>
      <c r="M1" s="154"/>
      <c r="N1" s="154"/>
    </row>
    <row r="2" spans="1:25" s="87" customFormat="1" ht="12.75" thickBot="1">
      <c r="B2" s="154"/>
      <c r="C2" s="154"/>
      <c r="D2" s="154"/>
      <c r="E2" s="157" t="s">
        <v>0</v>
      </c>
      <c r="F2" s="359">
        <f>'様式-共1-Ⅰ（建築）'!H2</f>
        <v>22100704</v>
      </c>
      <c r="G2" s="360"/>
      <c r="H2" s="360"/>
      <c r="I2" s="360"/>
      <c r="J2" s="360"/>
      <c r="K2" s="361"/>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81" t="s">
        <v>357</v>
      </c>
      <c r="B4" s="881"/>
      <c r="C4" s="881"/>
      <c r="D4" s="881"/>
      <c r="E4" s="881"/>
      <c r="F4" s="881"/>
      <c r="G4" s="881"/>
      <c r="H4" s="881"/>
      <c r="I4" s="881"/>
      <c r="J4" s="881"/>
      <c r="K4" s="881"/>
      <c r="L4" s="881"/>
      <c r="M4" s="154"/>
      <c r="N4" s="154"/>
    </row>
    <row r="5" spans="1:25" s="87" customFormat="1" ht="23.25" customHeight="1" thickBot="1">
      <c r="A5" s="882" t="s">
        <v>356</v>
      </c>
      <c r="B5" s="883"/>
      <c r="C5" s="167" t="s">
        <v>361</v>
      </c>
      <c r="D5" s="875"/>
      <c r="E5" s="876"/>
      <c r="F5" s="876"/>
      <c r="G5" s="876"/>
      <c r="H5" s="888" t="s">
        <v>416</v>
      </c>
      <c r="I5" s="889"/>
      <c r="J5" s="890"/>
      <c r="K5" s="760" t="s">
        <v>106</v>
      </c>
      <c r="L5" s="761"/>
      <c r="M5" s="154"/>
      <c r="N5" s="154"/>
      <c r="P5" s="118" t="s">
        <v>229</v>
      </c>
    </row>
    <row r="6" spans="1:25" s="87" customFormat="1" ht="23.25" customHeight="1" thickBot="1">
      <c r="A6" s="884"/>
      <c r="B6" s="885"/>
      <c r="C6" s="167" t="s">
        <v>323</v>
      </c>
      <c r="D6" s="875"/>
      <c r="E6" s="876"/>
      <c r="F6" s="876"/>
      <c r="G6" s="877"/>
      <c r="H6" s="878" t="s">
        <v>417</v>
      </c>
      <c r="I6" s="878"/>
      <c r="J6" s="879"/>
      <c r="K6" s="886"/>
      <c r="L6" s="887"/>
      <c r="M6" s="154"/>
      <c r="N6" s="154"/>
      <c r="P6" s="118" t="s">
        <v>280</v>
      </c>
    </row>
    <row r="7" spans="1:25" s="87" customFormat="1" ht="23.25" customHeight="1" thickBot="1">
      <c r="A7" s="884"/>
      <c r="B7" s="885"/>
      <c r="C7" s="167" t="s">
        <v>324</v>
      </c>
      <c r="D7" s="875"/>
      <c r="E7" s="876"/>
      <c r="F7" s="876"/>
      <c r="G7" s="876"/>
      <c r="H7" s="888" t="s">
        <v>416</v>
      </c>
      <c r="I7" s="889"/>
      <c r="J7" s="890"/>
      <c r="K7" s="760" t="s">
        <v>106</v>
      </c>
      <c r="L7" s="765"/>
      <c r="M7" s="154"/>
      <c r="N7" s="154"/>
      <c r="P7" s="118"/>
    </row>
    <row r="8" spans="1:25" s="87" customFormat="1" ht="23.25" customHeight="1" thickBot="1">
      <c r="A8" s="884"/>
      <c r="B8" s="885"/>
      <c r="C8" s="167" t="s">
        <v>325</v>
      </c>
      <c r="D8" s="875"/>
      <c r="E8" s="876"/>
      <c r="F8" s="876"/>
      <c r="G8" s="877"/>
      <c r="H8" s="878" t="s">
        <v>417</v>
      </c>
      <c r="I8" s="878"/>
      <c r="J8" s="879"/>
      <c r="K8" s="886"/>
      <c r="L8" s="887"/>
      <c r="M8" s="154"/>
      <c r="N8" s="154"/>
    </row>
    <row r="9" spans="1:25" s="87" customFormat="1" ht="23.25" customHeight="1" thickBot="1">
      <c r="A9" s="884"/>
      <c r="B9" s="885"/>
      <c r="C9" s="167" t="s">
        <v>326</v>
      </c>
      <c r="D9" s="875"/>
      <c r="E9" s="876"/>
      <c r="F9" s="876"/>
      <c r="G9" s="876"/>
      <c r="H9" s="888" t="s">
        <v>416</v>
      </c>
      <c r="I9" s="889"/>
      <c r="J9" s="890"/>
      <c r="K9" s="760" t="s">
        <v>106</v>
      </c>
      <c r="L9" s="765"/>
      <c r="M9" s="154"/>
      <c r="N9" s="154"/>
    </row>
    <row r="10" spans="1:25" s="87" customFormat="1" ht="24" customHeight="1" thickBot="1">
      <c r="A10" s="884"/>
      <c r="B10" s="885"/>
      <c r="C10" s="167" t="s">
        <v>327</v>
      </c>
      <c r="D10" s="875"/>
      <c r="E10" s="876"/>
      <c r="F10" s="876"/>
      <c r="G10" s="877"/>
      <c r="H10" s="878" t="s">
        <v>417</v>
      </c>
      <c r="I10" s="878"/>
      <c r="J10" s="879"/>
      <c r="K10" s="886"/>
      <c r="L10" s="887"/>
      <c r="M10" s="154"/>
      <c r="N10" s="154"/>
    </row>
    <row r="11" spans="1:25" s="87" customFormat="1" ht="23.25" customHeight="1" thickBot="1">
      <c r="A11" s="884"/>
      <c r="B11" s="885"/>
      <c r="C11" s="167" t="s">
        <v>328</v>
      </c>
      <c r="D11" s="875"/>
      <c r="E11" s="876"/>
      <c r="F11" s="876"/>
      <c r="G11" s="876"/>
      <c r="H11" s="888" t="s">
        <v>416</v>
      </c>
      <c r="I11" s="889"/>
      <c r="J11" s="890"/>
      <c r="K11" s="760" t="s">
        <v>106</v>
      </c>
      <c r="L11" s="765"/>
      <c r="M11" s="154"/>
      <c r="N11" s="154"/>
    </row>
    <row r="12" spans="1:25" s="87" customFormat="1" ht="23.25" customHeight="1" thickBot="1">
      <c r="A12" s="884"/>
      <c r="B12" s="885"/>
      <c r="C12" s="167" t="s">
        <v>329</v>
      </c>
      <c r="D12" s="875"/>
      <c r="E12" s="876"/>
      <c r="F12" s="876"/>
      <c r="G12" s="877"/>
      <c r="H12" s="878" t="s">
        <v>417</v>
      </c>
      <c r="I12" s="878"/>
      <c r="J12" s="879"/>
      <c r="K12" s="886"/>
      <c r="L12" s="887"/>
      <c r="M12" s="154"/>
      <c r="N12" s="154"/>
    </row>
    <row r="13" spans="1:25" s="87" customFormat="1" ht="23.25" customHeight="1" thickBot="1">
      <c r="A13" s="884"/>
      <c r="B13" s="885"/>
      <c r="C13" s="167" t="s">
        <v>330</v>
      </c>
      <c r="D13" s="875"/>
      <c r="E13" s="876"/>
      <c r="F13" s="876"/>
      <c r="G13" s="876"/>
      <c r="H13" s="888" t="s">
        <v>416</v>
      </c>
      <c r="I13" s="889"/>
      <c r="J13" s="890"/>
      <c r="K13" s="760" t="s">
        <v>106</v>
      </c>
      <c r="L13" s="765"/>
      <c r="M13" s="154"/>
      <c r="N13" s="154"/>
    </row>
    <row r="14" spans="1:25" s="87" customFormat="1" ht="23.25" customHeight="1" thickBot="1">
      <c r="A14" s="884"/>
      <c r="B14" s="885"/>
      <c r="C14" s="167" t="s">
        <v>331</v>
      </c>
      <c r="D14" s="875"/>
      <c r="E14" s="876"/>
      <c r="F14" s="876"/>
      <c r="G14" s="877"/>
      <c r="H14" s="878" t="s">
        <v>417</v>
      </c>
      <c r="I14" s="878"/>
      <c r="J14" s="879"/>
      <c r="K14" s="886"/>
      <c r="L14" s="887"/>
      <c r="M14" s="154"/>
      <c r="N14" s="154"/>
    </row>
    <row r="15" spans="1:25" s="87" customFormat="1" ht="23.25" customHeight="1" thickBot="1">
      <c r="A15" s="884"/>
      <c r="B15" s="885"/>
      <c r="C15" s="167" t="s">
        <v>332</v>
      </c>
      <c r="D15" s="875"/>
      <c r="E15" s="876"/>
      <c r="F15" s="876"/>
      <c r="G15" s="876"/>
      <c r="H15" s="888" t="s">
        <v>416</v>
      </c>
      <c r="I15" s="889"/>
      <c r="J15" s="890"/>
      <c r="K15" s="760" t="s">
        <v>106</v>
      </c>
      <c r="L15" s="765"/>
      <c r="M15" s="154"/>
      <c r="N15" s="154"/>
    </row>
    <row r="16" spans="1:25" s="87" customFormat="1" ht="23.25" customHeight="1" thickBot="1">
      <c r="A16" s="884"/>
      <c r="B16" s="885"/>
      <c r="C16" s="167" t="s">
        <v>333</v>
      </c>
      <c r="D16" s="875"/>
      <c r="E16" s="876"/>
      <c r="F16" s="876"/>
      <c r="G16" s="877"/>
      <c r="H16" s="878" t="s">
        <v>417</v>
      </c>
      <c r="I16" s="878"/>
      <c r="J16" s="879"/>
      <c r="K16" s="886"/>
      <c r="L16" s="887"/>
    </row>
    <row r="17" spans="1:14" s="87" customFormat="1" ht="23.25" customHeight="1" thickBot="1">
      <c r="A17" s="884"/>
      <c r="B17" s="885"/>
      <c r="C17" s="167" t="s">
        <v>334</v>
      </c>
      <c r="D17" s="875"/>
      <c r="E17" s="876"/>
      <c r="F17" s="876"/>
      <c r="G17" s="876"/>
      <c r="H17" s="888" t="s">
        <v>416</v>
      </c>
      <c r="I17" s="889"/>
      <c r="J17" s="890"/>
      <c r="K17" s="760" t="s">
        <v>106</v>
      </c>
      <c r="L17" s="765"/>
      <c r="M17" s="154"/>
      <c r="N17" s="154"/>
    </row>
    <row r="18" spans="1:14" s="87" customFormat="1" ht="23.25" customHeight="1" thickBot="1">
      <c r="A18" s="884"/>
      <c r="B18" s="885"/>
      <c r="C18" s="167" t="s">
        <v>335</v>
      </c>
      <c r="D18" s="875"/>
      <c r="E18" s="876"/>
      <c r="F18" s="876"/>
      <c r="G18" s="877"/>
      <c r="H18" s="878" t="s">
        <v>417</v>
      </c>
      <c r="I18" s="878"/>
      <c r="J18" s="879"/>
      <c r="K18" s="886"/>
      <c r="L18" s="887"/>
      <c r="M18" s="154"/>
      <c r="N18" s="154"/>
    </row>
    <row r="19" spans="1:14" s="87" customFormat="1" ht="23.25" customHeight="1" thickBot="1">
      <c r="A19" s="884"/>
      <c r="B19" s="885"/>
      <c r="C19" s="167" t="s">
        <v>336</v>
      </c>
      <c r="D19" s="875"/>
      <c r="E19" s="876"/>
      <c r="F19" s="876"/>
      <c r="G19" s="876"/>
      <c r="H19" s="888" t="s">
        <v>416</v>
      </c>
      <c r="I19" s="889"/>
      <c r="J19" s="890"/>
      <c r="K19" s="760" t="s">
        <v>106</v>
      </c>
      <c r="L19" s="765"/>
      <c r="M19" s="154"/>
      <c r="N19" s="154"/>
    </row>
    <row r="20" spans="1:14" s="87" customFormat="1" ht="23.25" customHeight="1" thickBot="1">
      <c r="A20" s="884"/>
      <c r="B20" s="885"/>
      <c r="C20" s="167" t="s">
        <v>337</v>
      </c>
      <c r="D20" s="875"/>
      <c r="E20" s="876"/>
      <c r="F20" s="876"/>
      <c r="G20" s="877"/>
      <c r="H20" s="878" t="s">
        <v>417</v>
      </c>
      <c r="I20" s="878"/>
      <c r="J20" s="879"/>
      <c r="K20" s="886"/>
      <c r="L20" s="887"/>
    </row>
    <row r="21" spans="1:14" s="87" customFormat="1" ht="23.25" customHeight="1" thickBot="1">
      <c r="A21" s="884"/>
      <c r="B21" s="885"/>
      <c r="C21" s="167" t="s">
        <v>338</v>
      </c>
      <c r="D21" s="875"/>
      <c r="E21" s="876"/>
      <c r="F21" s="876"/>
      <c r="G21" s="876"/>
      <c r="H21" s="888" t="s">
        <v>416</v>
      </c>
      <c r="I21" s="889"/>
      <c r="J21" s="890"/>
      <c r="K21" s="760" t="s">
        <v>106</v>
      </c>
      <c r="L21" s="765"/>
      <c r="M21" s="154"/>
      <c r="N21" s="154"/>
    </row>
    <row r="22" spans="1:14" s="87" customFormat="1" ht="23.25" customHeight="1" thickBot="1">
      <c r="A22" s="884"/>
      <c r="B22" s="885"/>
      <c r="C22" s="167" t="s">
        <v>339</v>
      </c>
      <c r="D22" s="875"/>
      <c r="E22" s="876"/>
      <c r="F22" s="876"/>
      <c r="G22" s="877"/>
      <c r="H22" s="878" t="s">
        <v>417</v>
      </c>
      <c r="I22" s="878"/>
      <c r="J22" s="879"/>
      <c r="K22" s="886"/>
      <c r="L22" s="887"/>
      <c r="M22" s="154"/>
      <c r="N22" s="154"/>
    </row>
    <row r="23" spans="1:14" s="87" customFormat="1" ht="23.25" customHeight="1" thickBot="1">
      <c r="A23" s="884"/>
      <c r="B23" s="885"/>
      <c r="C23" s="167" t="s">
        <v>340</v>
      </c>
      <c r="D23" s="875"/>
      <c r="E23" s="876"/>
      <c r="F23" s="876"/>
      <c r="G23" s="876"/>
      <c r="H23" s="888" t="s">
        <v>416</v>
      </c>
      <c r="I23" s="889"/>
      <c r="J23" s="890"/>
      <c r="K23" s="760" t="s">
        <v>106</v>
      </c>
      <c r="L23" s="765"/>
      <c r="M23" s="154"/>
      <c r="N23" s="154"/>
    </row>
    <row r="24" spans="1:14" s="87" customFormat="1" ht="23.25" customHeight="1" thickBot="1">
      <c r="A24" s="884"/>
      <c r="B24" s="885"/>
      <c r="C24" s="167" t="s">
        <v>341</v>
      </c>
      <c r="D24" s="875"/>
      <c r="E24" s="876"/>
      <c r="F24" s="876"/>
      <c r="G24" s="877"/>
      <c r="H24" s="878" t="s">
        <v>417</v>
      </c>
      <c r="I24" s="878"/>
      <c r="J24" s="879"/>
      <c r="K24" s="886"/>
      <c r="L24" s="887"/>
      <c r="M24" s="154"/>
      <c r="N24" s="154"/>
    </row>
    <row r="25" spans="1:14" s="87" customFormat="1" ht="23.25" customHeight="1" thickBot="1">
      <c r="A25" s="884"/>
      <c r="B25" s="885"/>
      <c r="C25" s="167" t="s">
        <v>342</v>
      </c>
      <c r="D25" s="875"/>
      <c r="E25" s="876"/>
      <c r="F25" s="876"/>
      <c r="G25" s="876"/>
      <c r="H25" s="888" t="s">
        <v>416</v>
      </c>
      <c r="I25" s="889"/>
      <c r="J25" s="890"/>
      <c r="K25" s="760" t="s">
        <v>106</v>
      </c>
      <c r="L25" s="765"/>
      <c r="M25" s="154"/>
      <c r="N25" s="154"/>
    </row>
    <row r="26" spans="1:14" s="87" customFormat="1" ht="23.25" customHeight="1" thickBot="1">
      <c r="A26" s="884"/>
      <c r="B26" s="885"/>
      <c r="C26" s="167" t="s">
        <v>343</v>
      </c>
      <c r="D26" s="875"/>
      <c r="E26" s="876"/>
      <c r="F26" s="876"/>
      <c r="G26" s="877"/>
      <c r="H26" s="878" t="s">
        <v>417</v>
      </c>
      <c r="I26" s="878"/>
      <c r="J26" s="879"/>
      <c r="K26" s="886"/>
      <c r="L26" s="887"/>
    </row>
    <row r="27" spans="1:14" s="87" customFormat="1" ht="23.25" customHeight="1" thickBot="1">
      <c r="A27" s="884"/>
      <c r="B27" s="885"/>
      <c r="C27" s="167" t="s">
        <v>344</v>
      </c>
      <c r="D27" s="875"/>
      <c r="E27" s="876"/>
      <c r="F27" s="876"/>
      <c r="G27" s="876"/>
      <c r="H27" s="888" t="s">
        <v>416</v>
      </c>
      <c r="I27" s="889"/>
      <c r="J27" s="890"/>
      <c r="K27" s="760" t="s">
        <v>106</v>
      </c>
      <c r="L27" s="765"/>
      <c r="M27" s="154"/>
      <c r="N27" s="154"/>
    </row>
    <row r="28" spans="1:14" s="87" customFormat="1" ht="23.25" customHeight="1" thickBot="1">
      <c r="A28" s="884"/>
      <c r="B28" s="885"/>
      <c r="C28" s="167" t="s">
        <v>345</v>
      </c>
      <c r="D28" s="875"/>
      <c r="E28" s="876"/>
      <c r="F28" s="876"/>
      <c r="G28" s="877"/>
      <c r="H28" s="878" t="s">
        <v>417</v>
      </c>
      <c r="I28" s="878"/>
      <c r="J28" s="879"/>
      <c r="K28" s="886"/>
      <c r="L28" s="887"/>
      <c r="M28" s="154"/>
      <c r="N28" s="154"/>
    </row>
    <row r="29" spans="1:14" s="87" customFormat="1" ht="23.25" customHeight="1" thickBot="1">
      <c r="A29" s="884"/>
      <c r="B29" s="885"/>
      <c r="C29" s="167" t="s">
        <v>346</v>
      </c>
      <c r="D29" s="875"/>
      <c r="E29" s="876"/>
      <c r="F29" s="876"/>
      <c r="G29" s="876"/>
      <c r="H29" s="888" t="s">
        <v>416</v>
      </c>
      <c r="I29" s="889"/>
      <c r="J29" s="890"/>
      <c r="K29" s="760" t="s">
        <v>106</v>
      </c>
      <c r="L29" s="765"/>
      <c r="M29" s="154"/>
      <c r="N29" s="154"/>
    </row>
    <row r="30" spans="1:14" s="87" customFormat="1" ht="23.25" customHeight="1" thickBot="1">
      <c r="A30" s="884"/>
      <c r="B30" s="885"/>
      <c r="C30" s="167" t="s">
        <v>347</v>
      </c>
      <c r="D30" s="875"/>
      <c r="E30" s="876"/>
      <c r="F30" s="876"/>
      <c r="G30" s="877"/>
      <c r="H30" s="878" t="s">
        <v>417</v>
      </c>
      <c r="I30" s="878"/>
      <c r="J30" s="879"/>
      <c r="K30" s="886"/>
      <c r="L30" s="887"/>
      <c r="M30" s="154"/>
      <c r="N30" s="154"/>
    </row>
    <row r="31" spans="1:14" s="87" customFormat="1" ht="23.25" customHeight="1" thickBot="1">
      <c r="A31" s="884"/>
      <c r="B31" s="885"/>
      <c r="C31" s="167" t="s">
        <v>348</v>
      </c>
      <c r="D31" s="875"/>
      <c r="E31" s="876"/>
      <c r="F31" s="876"/>
      <c r="G31" s="876"/>
      <c r="H31" s="888" t="s">
        <v>416</v>
      </c>
      <c r="I31" s="889"/>
      <c r="J31" s="890"/>
      <c r="K31" s="760" t="s">
        <v>106</v>
      </c>
      <c r="L31" s="765"/>
      <c r="M31" s="154"/>
      <c r="N31" s="154"/>
    </row>
    <row r="32" spans="1:14" s="87" customFormat="1" ht="23.25" customHeight="1" thickBot="1">
      <c r="A32" s="884"/>
      <c r="B32" s="885"/>
      <c r="C32" s="167" t="s">
        <v>349</v>
      </c>
      <c r="D32" s="875"/>
      <c r="E32" s="876"/>
      <c r="F32" s="876"/>
      <c r="G32" s="877"/>
      <c r="H32" s="878" t="s">
        <v>417</v>
      </c>
      <c r="I32" s="878"/>
      <c r="J32" s="879"/>
      <c r="K32" s="886"/>
      <c r="L32" s="887"/>
    </row>
    <row r="33" spans="1:14" s="87" customFormat="1" ht="23.25" customHeight="1" thickBot="1">
      <c r="A33" s="884"/>
      <c r="B33" s="885"/>
      <c r="C33" s="167" t="s">
        <v>350</v>
      </c>
      <c r="D33" s="875"/>
      <c r="E33" s="876"/>
      <c r="F33" s="876"/>
      <c r="G33" s="876"/>
      <c r="H33" s="888" t="s">
        <v>416</v>
      </c>
      <c r="I33" s="889"/>
      <c r="J33" s="890"/>
      <c r="K33" s="760" t="s">
        <v>106</v>
      </c>
      <c r="L33" s="765"/>
      <c r="M33" s="154"/>
      <c r="N33" s="154"/>
    </row>
    <row r="34" spans="1:14" s="87" customFormat="1" ht="23.25" customHeight="1" thickBot="1">
      <c r="A34" s="884"/>
      <c r="B34" s="885"/>
      <c r="C34" s="167" t="s">
        <v>351</v>
      </c>
      <c r="D34" s="875"/>
      <c r="E34" s="876"/>
      <c r="F34" s="876"/>
      <c r="G34" s="877"/>
      <c r="H34" s="878" t="s">
        <v>417</v>
      </c>
      <c r="I34" s="878"/>
      <c r="J34" s="879"/>
      <c r="K34" s="886"/>
      <c r="L34" s="887"/>
      <c r="M34" s="154"/>
      <c r="N34" s="154"/>
    </row>
    <row r="35" spans="1:14" s="87" customFormat="1" ht="23.25" customHeight="1" thickBot="1">
      <c r="A35" s="884"/>
      <c r="B35" s="885"/>
      <c r="C35" s="167" t="s">
        <v>352</v>
      </c>
      <c r="D35" s="875"/>
      <c r="E35" s="876"/>
      <c r="F35" s="876"/>
      <c r="G35" s="876"/>
      <c r="H35" s="888" t="s">
        <v>416</v>
      </c>
      <c r="I35" s="889"/>
      <c r="J35" s="890"/>
      <c r="K35" s="760" t="s">
        <v>106</v>
      </c>
      <c r="L35" s="765"/>
      <c r="M35" s="154"/>
      <c r="N35" s="154"/>
    </row>
    <row r="36" spans="1:14" s="87" customFormat="1" ht="23.25" customHeight="1" thickBot="1">
      <c r="A36" s="884"/>
      <c r="B36" s="885"/>
      <c r="C36" s="167" t="s">
        <v>353</v>
      </c>
      <c r="D36" s="875"/>
      <c r="E36" s="876"/>
      <c r="F36" s="876"/>
      <c r="G36" s="877"/>
      <c r="H36" s="878" t="s">
        <v>417</v>
      </c>
      <c r="I36" s="878"/>
      <c r="J36" s="879"/>
      <c r="K36" s="886"/>
      <c r="L36" s="887"/>
      <c r="M36" s="154"/>
      <c r="N36" s="154"/>
    </row>
    <row r="37" spans="1:14" s="87" customFormat="1" ht="23.25" customHeight="1" thickBot="1">
      <c r="A37" s="884"/>
      <c r="B37" s="885"/>
      <c r="C37" s="167" t="s">
        <v>354</v>
      </c>
      <c r="D37" s="875"/>
      <c r="E37" s="876"/>
      <c r="F37" s="876"/>
      <c r="G37" s="876"/>
      <c r="H37" s="888" t="s">
        <v>416</v>
      </c>
      <c r="I37" s="889"/>
      <c r="J37" s="890"/>
      <c r="K37" s="760" t="s">
        <v>106</v>
      </c>
      <c r="L37" s="765"/>
      <c r="M37" s="154"/>
      <c r="N37" s="154"/>
    </row>
    <row r="38" spans="1:14" s="87" customFormat="1" ht="23.25" customHeight="1" thickBot="1">
      <c r="A38" s="884"/>
      <c r="B38" s="885"/>
      <c r="C38" s="183" t="s">
        <v>355</v>
      </c>
      <c r="D38" s="875"/>
      <c r="E38" s="876"/>
      <c r="F38" s="876"/>
      <c r="G38" s="877"/>
      <c r="H38" s="878" t="s">
        <v>417</v>
      </c>
      <c r="I38" s="878"/>
      <c r="J38" s="879"/>
      <c r="K38" s="886"/>
      <c r="L38" s="887"/>
    </row>
    <row r="39" spans="1:14" s="87" customFormat="1" ht="31.5" customHeight="1">
      <c r="A39" s="185"/>
      <c r="B39" s="184"/>
      <c r="C39" s="896"/>
      <c r="D39" s="897"/>
      <c r="E39" s="897"/>
      <c r="F39" s="897"/>
      <c r="G39" s="898"/>
      <c r="H39" s="891" t="s">
        <v>418</v>
      </c>
      <c r="I39" s="892"/>
      <c r="J39" s="893"/>
      <c r="K39" s="894">
        <f>K6+K8+K10+K12+K14+K16+K18+K20+K22+K24+K26+K28+K30+K32+K34+K36+K38</f>
        <v>0</v>
      </c>
      <c r="L39" s="895"/>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H39:J39"/>
    <mergeCell ref="K39:L39"/>
    <mergeCell ref="C39:G39"/>
    <mergeCell ref="K38:L38"/>
    <mergeCell ref="K37:L37"/>
    <mergeCell ref="D38:G38"/>
    <mergeCell ref="H38:J38"/>
    <mergeCell ref="D37:G37"/>
    <mergeCell ref="H37:J37"/>
    <mergeCell ref="K36:L36"/>
    <mergeCell ref="K34:L34"/>
    <mergeCell ref="K35:L35"/>
    <mergeCell ref="D34:G34"/>
    <mergeCell ref="H34:J34"/>
    <mergeCell ref="D36:G36"/>
    <mergeCell ref="H36:J36"/>
    <mergeCell ref="D35:G35"/>
    <mergeCell ref="H35:J35"/>
    <mergeCell ref="K32:L32"/>
    <mergeCell ref="K33:L33"/>
    <mergeCell ref="K30:L30"/>
    <mergeCell ref="K31:L31"/>
    <mergeCell ref="D30:G30"/>
    <mergeCell ref="H30:J30"/>
    <mergeCell ref="D32:G32"/>
    <mergeCell ref="H32:J32"/>
    <mergeCell ref="D31:G31"/>
    <mergeCell ref="H31:J31"/>
    <mergeCell ref="D33:G33"/>
    <mergeCell ref="H33:J33"/>
    <mergeCell ref="K28:L28"/>
    <mergeCell ref="K29:L29"/>
    <mergeCell ref="K26:L26"/>
    <mergeCell ref="K27:L27"/>
    <mergeCell ref="D26:G26"/>
    <mergeCell ref="H26:J26"/>
    <mergeCell ref="D28:G28"/>
    <mergeCell ref="H28:J28"/>
    <mergeCell ref="D27:G27"/>
    <mergeCell ref="H27:J27"/>
    <mergeCell ref="D29:G29"/>
    <mergeCell ref="H29:J29"/>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0" t="s">
        <v>434</v>
      </c>
      <c r="B1" s="880"/>
      <c r="C1" s="176"/>
      <c r="D1" s="176"/>
      <c r="E1" s="155"/>
      <c r="F1" s="176"/>
      <c r="G1" s="176"/>
      <c r="H1" s="176"/>
      <c r="I1" s="176"/>
      <c r="J1" s="176"/>
      <c r="K1" s="176"/>
      <c r="L1" s="156"/>
      <c r="M1" s="176"/>
      <c r="N1" s="176"/>
    </row>
    <row r="2" spans="1:25" s="87" customFormat="1" ht="12.75" thickBot="1">
      <c r="B2" s="176"/>
      <c r="C2" s="176"/>
      <c r="D2" s="176"/>
      <c r="E2" s="157" t="s">
        <v>0</v>
      </c>
      <c r="F2" s="359">
        <f>'様式-共1-Ⅰ（建築）'!H2</f>
        <v>22100704</v>
      </c>
      <c r="G2" s="360"/>
      <c r="H2" s="360"/>
      <c r="I2" s="360"/>
      <c r="J2" s="360"/>
      <c r="K2" s="361"/>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81" t="s">
        <v>357</v>
      </c>
      <c r="B4" s="881"/>
      <c r="C4" s="881"/>
      <c r="D4" s="881"/>
      <c r="E4" s="881"/>
      <c r="F4" s="881"/>
      <c r="G4" s="881"/>
      <c r="H4" s="881"/>
      <c r="I4" s="881"/>
      <c r="J4" s="881"/>
      <c r="K4" s="881"/>
      <c r="L4" s="881"/>
      <c r="M4" s="176"/>
      <c r="N4" s="176"/>
    </row>
    <row r="5" spans="1:25" s="87" customFormat="1" ht="23.25" customHeight="1" thickBot="1">
      <c r="A5" s="882" t="s">
        <v>356</v>
      </c>
      <c r="B5" s="883"/>
      <c r="C5" s="167" t="s">
        <v>362</v>
      </c>
      <c r="D5" s="875"/>
      <c r="E5" s="876"/>
      <c r="F5" s="876"/>
      <c r="G5" s="876"/>
      <c r="H5" s="888" t="s">
        <v>416</v>
      </c>
      <c r="I5" s="889"/>
      <c r="J5" s="890"/>
      <c r="K5" s="760" t="s">
        <v>106</v>
      </c>
      <c r="L5" s="761"/>
      <c r="M5" s="176"/>
      <c r="N5" s="176"/>
      <c r="P5" s="118" t="s">
        <v>229</v>
      </c>
    </row>
    <row r="6" spans="1:25" s="87" customFormat="1" ht="23.25" customHeight="1" thickBot="1">
      <c r="A6" s="884"/>
      <c r="B6" s="885"/>
      <c r="C6" s="167" t="s">
        <v>359</v>
      </c>
      <c r="D6" s="875"/>
      <c r="E6" s="876"/>
      <c r="F6" s="876"/>
      <c r="G6" s="877"/>
      <c r="H6" s="878" t="s">
        <v>417</v>
      </c>
      <c r="I6" s="878"/>
      <c r="J6" s="879"/>
      <c r="K6" s="886"/>
      <c r="L6" s="887"/>
      <c r="M6" s="176"/>
      <c r="N6" s="176"/>
      <c r="P6" s="118" t="s">
        <v>280</v>
      </c>
    </row>
    <row r="7" spans="1:25" s="87" customFormat="1" ht="23.25" customHeight="1" thickBot="1">
      <c r="A7" s="884"/>
      <c r="B7" s="885"/>
      <c r="C7" s="167" t="s">
        <v>360</v>
      </c>
      <c r="D7" s="875"/>
      <c r="E7" s="876"/>
      <c r="F7" s="876"/>
      <c r="G7" s="876"/>
      <c r="H7" s="888" t="s">
        <v>416</v>
      </c>
      <c r="I7" s="889"/>
      <c r="J7" s="890"/>
      <c r="K7" s="760" t="s">
        <v>106</v>
      </c>
      <c r="L7" s="765"/>
      <c r="M7" s="176"/>
      <c r="N7" s="176"/>
      <c r="P7" s="118"/>
    </row>
    <row r="8" spans="1:25" s="87" customFormat="1" ht="23.25" customHeight="1" thickBot="1">
      <c r="A8" s="884"/>
      <c r="B8" s="885"/>
      <c r="C8" s="167" t="s">
        <v>363</v>
      </c>
      <c r="D8" s="875"/>
      <c r="E8" s="876"/>
      <c r="F8" s="876"/>
      <c r="G8" s="877"/>
      <c r="H8" s="878" t="s">
        <v>417</v>
      </c>
      <c r="I8" s="878"/>
      <c r="J8" s="879"/>
      <c r="K8" s="886"/>
      <c r="L8" s="887"/>
      <c r="M8" s="176"/>
      <c r="N8" s="176"/>
    </row>
    <row r="9" spans="1:25" s="87" customFormat="1" ht="23.25" customHeight="1" thickBot="1">
      <c r="A9" s="884"/>
      <c r="B9" s="885"/>
      <c r="C9" s="167" t="s">
        <v>364</v>
      </c>
      <c r="D9" s="875"/>
      <c r="E9" s="876"/>
      <c r="F9" s="876"/>
      <c r="G9" s="876"/>
      <c r="H9" s="888" t="s">
        <v>416</v>
      </c>
      <c r="I9" s="889"/>
      <c r="J9" s="890"/>
      <c r="K9" s="760" t="s">
        <v>106</v>
      </c>
      <c r="L9" s="765"/>
      <c r="M9" s="176"/>
      <c r="N9" s="176"/>
    </row>
    <row r="10" spans="1:25" s="87" customFormat="1" ht="24" customHeight="1" thickBot="1">
      <c r="A10" s="884"/>
      <c r="B10" s="885"/>
      <c r="C10" s="167" t="s">
        <v>365</v>
      </c>
      <c r="D10" s="875"/>
      <c r="E10" s="876"/>
      <c r="F10" s="876"/>
      <c r="G10" s="877"/>
      <c r="H10" s="878" t="s">
        <v>417</v>
      </c>
      <c r="I10" s="878"/>
      <c r="J10" s="879"/>
      <c r="K10" s="886"/>
      <c r="L10" s="887"/>
      <c r="M10" s="176"/>
      <c r="N10" s="176"/>
    </row>
    <row r="11" spans="1:25" s="87" customFormat="1" ht="23.25" customHeight="1" thickBot="1">
      <c r="A11" s="884"/>
      <c r="B11" s="885"/>
      <c r="C11" s="167" t="s">
        <v>366</v>
      </c>
      <c r="D11" s="875"/>
      <c r="E11" s="876"/>
      <c r="F11" s="876"/>
      <c r="G11" s="876"/>
      <c r="H11" s="888" t="s">
        <v>416</v>
      </c>
      <c r="I11" s="889"/>
      <c r="J11" s="890"/>
      <c r="K11" s="760" t="s">
        <v>106</v>
      </c>
      <c r="L11" s="765"/>
      <c r="M11" s="176"/>
      <c r="N11" s="176"/>
    </row>
    <row r="12" spans="1:25" s="87" customFormat="1" ht="23.25" customHeight="1" thickBot="1">
      <c r="A12" s="884"/>
      <c r="B12" s="885"/>
      <c r="C12" s="167" t="s">
        <v>367</v>
      </c>
      <c r="D12" s="875"/>
      <c r="E12" s="876"/>
      <c r="F12" s="876"/>
      <c r="G12" s="877"/>
      <c r="H12" s="878" t="s">
        <v>417</v>
      </c>
      <c r="I12" s="878"/>
      <c r="J12" s="879"/>
      <c r="K12" s="886"/>
      <c r="L12" s="887"/>
      <c r="M12" s="176"/>
      <c r="N12" s="176"/>
    </row>
    <row r="13" spans="1:25" s="87" customFormat="1" ht="23.25" customHeight="1" thickBot="1">
      <c r="A13" s="884"/>
      <c r="B13" s="885"/>
      <c r="C13" s="167" t="s">
        <v>368</v>
      </c>
      <c r="D13" s="875"/>
      <c r="E13" s="876"/>
      <c r="F13" s="876"/>
      <c r="G13" s="876"/>
      <c r="H13" s="888" t="s">
        <v>416</v>
      </c>
      <c r="I13" s="889"/>
      <c r="J13" s="890"/>
      <c r="K13" s="760" t="s">
        <v>106</v>
      </c>
      <c r="L13" s="765"/>
      <c r="M13" s="176"/>
      <c r="N13" s="176"/>
    </row>
    <row r="14" spans="1:25" s="87" customFormat="1" ht="23.25" customHeight="1" thickBot="1">
      <c r="A14" s="884"/>
      <c r="B14" s="885"/>
      <c r="C14" s="167" t="s">
        <v>369</v>
      </c>
      <c r="D14" s="875"/>
      <c r="E14" s="876"/>
      <c r="F14" s="876"/>
      <c r="G14" s="877"/>
      <c r="H14" s="878" t="s">
        <v>417</v>
      </c>
      <c r="I14" s="878"/>
      <c r="J14" s="879"/>
      <c r="K14" s="886"/>
      <c r="L14" s="887"/>
      <c r="M14" s="176"/>
      <c r="N14" s="176"/>
    </row>
    <row r="15" spans="1:25" s="87" customFormat="1" ht="23.25" customHeight="1" thickBot="1">
      <c r="A15" s="884"/>
      <c r="B15" s="885"/>
      <c r="C15" s="167" t="s">
        <v>370</v>
      </c>
      <c r="D15" s="875"/>
      <c r="E15" s="876"/>
      <c r="F15" s="876"/>
      <c r="G15" s="876"/>
      <c r="H15" s="888" t="s">
        <v>416</v>
      </c>
      <c r="I15" s="889"/>
      <c r="J15" s="890"/>
      <c r="K15" s="760" t="s">
        <v>106</v>
      </c>
      <c r="L15" s="765"/>
      <c r="M15" s="176"/>
      <c r="N15" s="176"/>
    </row>
    <row r="16" spans="1:25" s="87" customFormat="1" ht="23.25" customHeight="1" thickBot="1">
      <c r="A16" s="884"/>
      <c r="B16" s="885"/>
      <c r="C16" s="167" t="s">
        <v>371</v>
      </c>
      <c r="D16" s="875"/>
      <c r="E16" s="876"/>
      <c r="F16" s="876"/>
      <c r="G16" s="877"/>
      <c r="H16" s="878" t="s">
        <v>417</v>
      </c>
      <c r="I16" s="878"/>
      <c r="J16" s="879"/>
      <c r="K16" s="886"/>
      <c r="L16" s="887"/>
    </row>
    <row r="17" spans="1:14" s="87" customFormat="1" ht="23.25" customHeight="1" thickBot="1">
      <c r="A17" s="884"/>
      <c r="B17" s="885"/>
      <c r="C17" s="167" t="s">
        <v>372</v>
      </c>
      <c r="D17" s="875"/>
      <c r="E17" s="876"/>
      <c r="F17" s="876"/>
      <c r="G17" s="876"/>
      <c r="H17" s="888" t="s">
        <v>416</v>
      </c>
      <c r="I17" s="889"/>
      <c r="J17" s="890"/>
      <c r="K17" s="760" t="s">
        <v>106</v>
      </c>
      <c r="L17" s="765"/>
      <c r="M17" s="176"/>
      <c r="N17" s="176"/>
    </row>
    <row r="18" spans="1:14" s="87" customFormat="1" ht="23.25" customHeight="1" thickBot="1">
      <c r="A18" s="884"/>
      <c r="B18" s="885"/>
      <c r="C18" s="167" t="s">
        <v>374</v>
      </c>
      <c r="D18" s="875"/>
      <c r="E18" s="876"/>
      <c r="F18" s="876"/>
      <c r="G18" s="877"/>
      <c r="H18" s="878" t="s">
        <v>417</v>
      </c>
      <c r="I18" s="878"/>
      <c r="J18" s="879"/>
      <c r="K18" s="886"/>
      <c r="L18" s="887"/>
      <c r="M18" s="176"/>
      <c r="N18" s="176"/>
    </row>
    <row r="19" spans="1:14" s="87" customFormat="1" ht="23.25" customHeight="1" thickBot="1">
      <c r="A19" s="884"/>
      <c r="B19" s="885"/>
      <c r="C19" s="167" t="s">
        <v>375</v>
      </c>
      <c r="D19" s="875"/>
      <c r="E19" s="876"/>
      <c r="F19" s="876"/>
      <c r="G19" s="876"/>
      <c r="H19" s="888" t="s">
        <v>416</v>
      </c>
      <c r="I19" s="889"/>
      <c r="J19" s="890"/>
      <c r="K19" s="760" t="s">
        <v>106</v>
      </c>
      <c r="L19" s="765"/>
      <c r="M19" s="176"/>
      <c r="N19" s="176"/>
    </row>
    <row r="20" spans="1:14" s="87" customFormat="1" ht="23.25" customHeight="1" thickBot="1">
      <c r="A20" s="884"/>
      <c r="B20" s="885"/>
      <c r="C20" s="167" t="s">
        <v>373</v>
      </c>
      <c r="D20" s="875"/>
      <c r="E20" s="876"/>
      <c r="F20" s="876"/>
      <c r="G20" s="877"/>
      <c r="H20" s="878" t="s">
        <v>417</v>
      </c>
      <c r="I20" s="878"/>
      <c r="J20" s="879"/>
      <c r="K20" s="886"/>
      <c r="L20" s="887"/>
    </row>
    <row r="21" spans="1:14" s="87" customFormat="1" ht="23.25" customHeight="1" thickBot="1">
      <c r="A21" s="884"/>
      <c r="B21" s="885"/>
      <c r="C21" s="167" t="s">
        <v>376</v>
      </c>
      <c r="D21" s="875"/>
      <c r="E21" s="876"/>
      <c r="F21" s="876"/>
      <c r="G21" s="876"/>
      <c r="H21" s="888" t="s">
        <v>416</v>
      </c>
      <c r="I21" s="889"/>
      <c r="J21" s="890"/>
      <c r="K21" s="760" t="s">
        <v>106</v>
      </c>
      <c r="L21" s="765"/>
      <c r="M21" s="176"/>
      <c r="N21" s="176"/>
    </row>
    <row r="22" spans="1:14" s="87" customFormat="1" ht="23.25" customHeight="1" thickBot="1">
      <c r="A22" s="884"/>
      <c r="B22" s="885"/>
      <c r="C22" s="167" t="s">
        <v>377</v>
      </c>
      <c r="D22" s="875"/>
      <c r="E22" s="876"/>
      <c r="F22" s="876"/>
      <c r="G22" s="877"/>
      <c r="H22" s="878" t="s">
        <v>417</v>
      </c>
      <c r="I22" s="878"/>
      <c r="J22" s="879"/>
      <c r="K22" s="886"/>
      <c r="L22" s="887"/>
      <c r="M22" s="176"/>
      <c r="N22" s="176"/>
    </row>
    <row r="23" spans="1:14" s="87" customFormat="1" ht="23.25" customHeight="1" thickBot="1">
      <c r="A23" s="884"/>
      <c r="B23" s="885"/>
      <c r="C23" s="167" t="s">
        <v>378</v>
      </c>
      <c r="D23" s="875"/>
      <c r="E23" s="876"/>
      <c r="F23" s="876"/>
      <c r="G23" s="876"/>
      <c r="H23" s="888" t="s">
        <v>416</v>
      </c>
      <c r="I23" s="889"/>
      <c r="J23" s="890"/>
      <c r="K23" s="760" t="s">
        <v>106</v>
      </c>
      <c r="L23" s="765"/>
      <c r="M23" s="176"/>
      <c r="N23" s="176"/>
    </row>
    <row r="24" spans="1:14" s="87" customFormat="1" ht="23.25" customHeight="1" thickBot="1">
      <c r="A24" s="884"/>
      <c r="B24" s="885"/>
      <c r="C24" s="167" t="s">
        <v>379</v>
      </c>
      <c r="D24" s="875"/>
      <c r="E24" s="876"/>
      <c r="F24" s="876"/>
      <c r="G24" s="877"/>
      <c r="H24" s="878" t="s">
        <v>417</v>
      </c>
      <c r="I24" s="878"/>
      <c r="J24" s="879"/>
      <c r="K24" s="886"/>
      <c r="L24" s="887"/>
      <c r="M24" s="176"/>
      <c r="N24" s="176"/>
    </row>
    <row r="25" spans="1:14" s="87" customFormat="1" ht="23.25" customHeight="1" thickBot="1">
      <c r="A25" s="884"/>
      <c r="B25" s="885"/>
      <c r="C25" s="167" t="s">
        <v>380</v>
      </c>
      <c r="D25" s="875"/>
      <c r="E25" s="876"/>
      <c r="F25" s="876"/>
      <c r="G25" s="876"/>
      <c r="H25" s="888" t="s">
        <v>416</v>
      </c>
      <c r="I25" s="889"/>
      <c r="J25" s="890"/>
      <c r="K25" s="760" t="s">
        <v>106</v>
      </c>
      <c r="L25" s="765"/>
      <c r="M25" s="176"/>
      <c r="N25" s="176"/>
    </row>
    <row r="26" spans="1:14" s="87" customFormat="1" ht="23.25" customHeight="1" thickBot="1">
      <c r="A26" s="884"/>
      <c r="B26" s="885"/>
      <c r="C26" s="167" t="s">
        <v>381</v>
      </c>
      <c r="D26" s="875"/>
      <c r="E26" s="876"/>
      <c r="F26" s="876"/>
      <c r="G26" s="877"/>
      <c r="H26" s="878" t="s">
        <v>417</v>
      </c>
      <c r="I26" s="878"/>
      <c r="J26" s="879"/>
      <c r="K26" s="886"/>
      <c r="L26" s="887"/>
    </row>
    <row r="27" spans="1:14" s="87" customFormat="1" ht="23.25" customHeight="1" thickBot="1">
      <c r="A27" s="884"/>
      <c r="B27" s="885"/>
      <c r="C27" s="167" t="s">
        <v>382</v>
      </c>
      <c r="D27" s="875"/>
      <c r="E27" s="876"/>
      <c r="F27" s="876"/>
      <c r="G27" s="876"/>
      <c r="H27" s="888" t="s">
        <v>416</v>
      </c>
      <c r="I27" s="889"/>
      <c r="J27" s="890"/>
      <c r="K27" s="760" t="s">
        <v>106</v>
      </c>
      <c r="L27" s="765"/>
      <c r="M27" s="176"/>
      <c r="N27" s="176"/>
    </row>
    <row r="28" spans="1:14" s="87" customFormat="1" ht="23.25" customHeight="1" thickBot="1">
      <c r="A28" s="884"/>
      <c r="B28" s="885"/>
      <c r="C28" s="167" t="s">
        <v>383</v>
      </c>
      <c r="D28" s="875"/>
      <c r="E28" s="876"/>
      <c r="F28" s="876"/>
      <c r="G28" s="877"/>
      <c r="H28" s="878" t="s">
        <v>417</v>
      </c>
      <c r="I28" s="878"/>
      <c r="J28" s="879"/>
      <c r="K28" s="886"/>
      <c r="L28" s="887"/>
      <c r="M28" s="176"/>
      <c r="N28" s="176"/>
    </row>
    <row r="29" spans="1:14" s="87" customFormat="1" ht="23.25" customHeight="1" thickBot="1">
      <c r="A29" s="884"/>
      <c r="B29" s="885"/>
      <c r="C29" s="167" t="s">
        <v>384</v>
      </c>
      <c r="D29" s="875"/>
      <c r="E29" s="876"/>
      <c r="F29" s="876"/>
      <c r="G29" s="876"/>
      <c r="H29" s="888" t="s">
        <v>416</v>
      </c>
      <c r="I29" s="889"/>
      <c r="J29" s="890"/>
      <c r="K29" s="760" t="s">
        <v>106</v>
      </c>
      <c r="L29" s="765"/>
      <c r="M29" s="176"/>
      <c r="N29" s="176"/>
    </row>
    <row r="30" spans="1:14" s="87" customFormat="1" ht="23.25" customHeight="1" thickBot="1">
      <c r="A30" s="884"/>
      <c r="B30" s="885"/>
      <c r="C30" s="167" t="s">
        <v>385</v>
      </c>
      <c r="D30" s="875"/>
      <c r="E30" s="876"/>
      <c r="F30" s="876"/>
      <c r="G30" s="877"/>
      <c r="H30" s="878" t="s">
        <v>417</v>
      </c>
      <c r="I30" s="878"/>
      <c r="J30" s="879"/>
      <c r="K30" s="886"/>
      <c r="L30" s="887"/>
      <c r="M30" s="176"/>
      <c r="N30" s="176"/>
    </row>
    <row r="31" spans="1:14" s="87" customFormat="1" ht="23.25" customHeight="1" thickBot="1">
      <c r="A31" s="884"/>
      <c r="B31" s="885"/>
      <c r="C31" s="167" t="s">
        <v>386</v>
      </c>
      <c r="D31" s="875"/>
      <c r="E31" s="876"/>
      <c r="F31" s="876"/>
      <c r="G31" s="876"/>
      <c r="H31" s="888" t="s">
        <v>416</v>
      </c>
      <c r="I31" s="889"/>
      <c r="J31" s="890"/>
      <c r="K31" s="760" t="s">
        <v>106</v>
      </c>
      <c r="L31" s="765"/>
      <c r="M31" s="176"/>
      <c r="N31" s="176"/>
    </row>
    <row r="32" spans="1:14" s="87" customFormat="1" ht="23.25" customHeight="1" thickBot="1">
      <c r="A32" s="884"/>
      <c r="B32" s="885"/>
      <c r="C32" s="167" t="s">
        <v>387</v>
      </c>
      <c r="D32" s="875"/>
      <c r="E32" s="876"/>
      <c r="F32" s="876"/>
      <c r="G32" s="877"/>
      <c r="H32" s="878" t="s">
        <v>417</v>
      </c>
      <c r="I32" s="878"/>
      <c r="J32" s="879"/>
      <c r="K32" s="886"/>
      <c r="L32" s="887"/>
    </row>
    <row r="33" spans="1:14" s="87" customFormat="1" ht="23.25" customHeight="1" thickBot="1">
      <c r="A33" s="884"/>
      <c r="B33" s="885"/>
      <c r="C33" s="167" t="s">
        <v>388</v>
      </c>
      <c r="D33" s="875"/>
      <c r="E33" s="876"/>
      <c r="F33" s="876"/>
      <c r="G33" s="876"/>
      <c r="H33" s="888" t="s">
        <v>416</v>
      </c>
      <c r="I33" s="889"/>
      <c r="J33" s="890"/>
      <c r="K33" s="760" t="s">
        <v>106</v>
      </c>
      <c r="L33" s="765"/>
      <c r="M33" s="176"/>
      <c r="N33" s="176"/>
    </row>
    <row r="34" spans="1:14" s="87" customFormat="1" ht="23.25" customHeight="1" thickBot="1">
      <c r="A34" s="884"/>
      <c r="B34" s="885"/>
      <c r="C34" s="167" t="s">
        <v>389</v>
      </c>
      <c r="D34" s="875"/>
      <c r="E34" s="876"/>
      <c r="F34" s="876"/>
      <c r="G34" s="877"/>
      <c r="H34" s="878" t="s">
        <v>417</v>
      </c>
      <c r="I34" s="878"/>
      <c r="J34" s="879"/>
      <c r="K34" s="886"/>
      <c r="L34" s="887"/>
      <c r="M34" s="176"/>
      <c r="N34" s="176"/>
    </row>
    <row r="35" spans="1:14" s="87" customFormat="1" ht="23.25" customHeight="1" thickBot="1">
      <c r="A35" s="884"/>
      <c r="B35" s="885"/>
      <c r="C35" s="167" t="s">
        <v>390</v>
      </c>
      <c r="D35" s="875"/>
      <c r="E35" s="876"/>
      <c r="F35" s="876"/>
      <c r="G35" s="876"/>
      <c r="H35" s="888" t="s">
        <v>416</v>
      </c>
      <c r="I35" s="889"/>
      <c r="J35" s="890"/>
      <c r="K35" s="760" t="s">
        <v>106</v>
      </c>
      <c r="L35" s="765"/>
      <c r="M35" s="176"/>
      <c r="N35" s="176"/>
    </row>
    <row r="36" spans="1:14" s="87" customFormat="1" ht="23.25" customHeight="1" thickBot="1">
      <c r="A36" s="884"/>
      <c r="B36" s="885"/>
      <c r="C36" s="167" t="s">
        <v>391</v>
      </c>
      <c r="D36" s="875"/>
      <c r="E36" s="876"/>
      <c r="F36" s="876"/>
      <c r="G36" s="877"/>
      <c r="H36" s="878" t="s">
        <v>417</v>
      </c>
      <c r="I36" s="878"/>
      <c r="J36" s="879"/>
      <c r="K36" s="886"/>
      <c r="L36" s="887"/>
      <c r="M36" s="176"/>
      <c r="N36" s="176"/>
    </row>
    <row r="37" spans="1:14" s="87" customFormat="1" ht="23.25" customHeight="1" thickBot="1">
      <c r="A37" s="884"/>
      <c r="B37" s="885"/>
      <c r="C37" s="167" t="s">
        <v>392</v>
      </c>
      <c r="D37" s="875"/>
      <c r="E37" s="876"/>
      <c r="F37" s="876"/>
      <c r="G37" s="876"/>
      <c r="H37" s="888" t="s">
        <v>416</v>
      </c>
      <c r="I37" s="889"/>
      <c r="J37" s="890"/>
      <c r="K37" s="760" t="s">
        <v>106</v>
      </c>
      <c r="L37" s="765"/>
      <c r="M37" s="176"/>
      <c r="N37" s="176"/>
    </row>
    <row r="38" spans="1:14" s="87" customFormat="1" ht="23.25" customHeight="1" thickBot="1">
      <c r="A38" s="884"/>
      <c r="B38" s="885"/>
      <c r="C38" s="183" t="s">
        <v>393</v>
      </c>
      <c r="D38" s="875"/>
      <c r="E38" s="876"/>
      <c r="F38" s="876"/>
      <c r="G38" s="877"/>
      <c r="H38" s="878" t="s">
        <v>417</v>
      </c>
      <c r="I38" s="878"/>
      <c r="J38" s="879"/>
      <c r="K38" s="886"/>
      <c r="L38" s="887"/>
    </row>
    <row r="39" spans="1:14" s="87" customFormat="1" ht="31.5" customHeight="1">
      <c r="A39" s="185"/>
      <c r="B39" s="184"/>
      <c r="C39" s="896"/>
      <c r="D39" s="897"/>
      <c r="E39" s="897"/>
      <c r="F39" s="897"/>
      <c r="G39" s="898"/>
      <c r="H39" s="891" t="s">
        <v>419</v>
      </c>
      <c r="I39" s="892"/>
      <c r="J39" s="893"/>
      <c r="K39" s="894">
        <f>K6+K8+K10+K12+K14+K16+K18+K20+K22+K24+K26+K28+K30+K32+K34+K36+K38</f>
        <v>0</v>
      </c>
      <c r="L39" s="895"/>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K37:L37"/>
    <mergeCell ref="K38:L38"/>
    <mergeCell ref="D37:G37"/>
    <mergeCell ref="H37:J37"/>
    <mergeCell ref="D38:G38"/>
    <mergeCell ref="H38:J38"/>
    <mergeCell ref="K35:L35"/>
    <mergeCell ref="K36:L36"/>
    <mergeCell ref="K33:L33"/>
    <mergeCell ref="K34:L34"/>
    <mergeCell ref="D33:G33"/>
    <mergeCell ref="H33:J33"/>
    <mergeCell ref="D34:G34"/>
    <mergeCell ref="H34:J34"/>
    <mergeCell ref="D35:G35"/>
    <mergeCell ref="H35:J35"/>
    <mergeCell ref="D36:G36"/>
    <mergeCell ref="H36:J36"/>
    <mergeCell ref="K31:L31"/>
    <mergeCell ref="K32:L32"/>
    <mergeCell ref="K29:L29"/>
    <mergeCell ref="K30:L30"/>
    <mergeCell ref="D29:G29"/>
    <mergeCell ref="H29:J29"/>
    <mergeCell ref="D30:G30"/>
    <mergeCell ref="H30:J30"/>
    <mergeCell ref="D31:G31"/>
    <mergeCell ref="H31:J31"/>
    <mergeCell ref="D32:G32"/>
    <mergeCell ref="H32:J32"/>
    <mergeCell ref="K27:L27"/>
    <mergeCell ref="K28:L28"/>
    <mergeCell ref="K25:L25"/>
    <mergeCell ref="K26:L26"/>
    <mergeCell ref="D25:G25"/>
    <mergeCell ref="H25:J25"/>
    <mergeCell ref="D26:G26"/>
    <mergeCell ref="H26:J26"/>
    <mergeCell ref="D27:G27"/>
    <mergeCell ref="H27:J27"/>
    <mergeCell ref="D28:G28"/>
    <mergeCell ref="H28:J28"/>
    <mergeCell ref="K23:L23"/>
    <mergeCell ref="K24:L24"/>
    <mergeCell ref="K21:L21"/>
    <mergeCell ref="K22:L22"/>
    <mergeCell ref="D21:G21"/>
    <mergeCell ref="H21:J21"/>
    <mergeCell ref="D22:G22"/>
    <mergeCell ref="H22:J22"/>
    <mergeCell ref="D23:G23"/>
    <mergeCell ref="H23:J23"/>
    <mergeCell ref="D24:G24"/>
    <mergeCell ref="H24:J24"/>
    <mergeCell ref="K19:L19"/>
    <mergeCell ref="K20:L20"/>
    <mergeCell ref="K17:L17"/>
    <mergeCell ref="K18:L18"/>
    <mergeCell ref="D17:G17"/>
    <mergeCell ref="H17:J17"/>
    <mergeCell ref="D18:G18"/>
    <mergeCell ref="H18:J18"/>
    <mergeCell ref="D19:G19"/>
    <mergeCell ref="H19:J19"/>
    <mergeCell ref="D20:G20"/>
    <mergeCell ref="H20:J2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2022-10-25T00:10:58Z</cp:lastPrinted>
  <dcterms:created xsi:type="dcterms:W3CDTF">2010-05-27T06:44:32Z</dcterms:created>
  <dcterms:modified xsi:type="dcterms:W3CDTF">2022-10-25T00:11:05Z</dcterms:modified>
</cp:coreProperties>
</file>