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eikan1\share\010_契約\5-1制限付き一般競争入札(工事）\R04年度実施関係\R04,04,10持込案件\HP掲載依頼\提出用データ0427(財務課契約管財係）\"/>
    </mc:Choice>
  </mc:AlternateContent>
  <bookViews>
    <workbookView xWindow="-120" yWindow="-120" windowWidth="29040" windowHeight="15840" tabRatio="907"/>
  </bookViews>
  <sheets>
    <sheet name="様式-共1-Ⅰ（土木）" sheetId="32" r:id="rId1"/>
    <sheet name="様式-共2-Ⅰ（土木）" sheetId="15" r:id="rId2"/>
    <sheet name="様式-共3-Ⅰ（土木）" sheetId="45" r:id="rId3"/>
    <sheet name="様式-共4-Ⅰ（土木）" sheetId="46" r:id="rId4"/>
    <sheet name="様式-共5（登録基幹技能者）" sheetId="47" r:id="rId5"/>
  </sheets>
  <definedNames>
    <definedName name="_xlnm._FilterDatabase" localSheetId="0" hidden="1">'様式-共1-Ⅰ（土木）'!#REF!</definedName>
    <definedName name="_xlnm.Print_Area" localSheetId="0">'様式-共1-Ⅰ（土木）'!$A$1:$N$57</definedName>
    <definedName name="_xlnm.Print_Area" localSheetId="1">'様式-共2-Ⅰ（土木）'!$A$1:$Q$29</definedName>
    <definedName name="_xlnm.Print_Area" localSheetId="2">'様式-共3-Ⅰ（土木）'!$A$1:$M$44</definedName>
    <definedName name="_xlnm.Print_Area" localSheetId="3">'様式-共4-Ⅰ（土木）'!$A$1:$Q$59</definedName>
    <definedName name="_xlnm.Print_Area" localSheetId="4">'様式-共5（登録基幹技能者）'!$A$1:$N$45</definedName>
    <definedName name="_xlnm.Print_Titles" localSheetId="0">'様式-共1-Ⅰ（土木）'!$1:$7</definedName>
  </definedNames>
  <calcPr calcId="191029"/>
</workbook>
</file>

<file path=xl/calcChain.xml><?xml version="1.0" encoding="utf-8"?>
<calcChain xmlns="http://schemas.openxmlformats.org/spreadsheetml/2006/main">
  <c r="J2" i="47" l="1"/>
  <c r="J2" i="46"/>
  <c r="G2" i="45"/>
  <c r="K3" i="15"/>
  <c r="B5" i="47" l="1"/>
  <c r="I15" i="32" l="1"/>
  <c r="I36" i="32" l="1"/>
  <c r="I29" i="32" l="1"/>
  <c r="D44" i="32" l="1"/>
  <c r="K29" i="32"/>
  <c r="L29" i="32" s="1"/>
  <c r="I35" i="32"/>
  <c r="I42" i="32"/>
  <c r="I41" i="32"/>
  <c r="I40" i="32"/>
  <c r="K40" i="32" s="1"/>
  <c r="I39" i="32"/>
  <c r="I37" i="32"/>
  <c r="I34" i="32"/>
  <c r="I33" i="32"/>
  <c r="I32" i="32"/>
  <c r="I31" i="32"/>
  <c r="I30" i="32"/>
  <c r="I27" i="32"/>
  <c r="I28" i="32"/>
  <c r="E43" i="32"/>
  <c r="E38" i="32"/>
  <c r="L40" i="32" l="1"/>
  <c r="K41" i="32" l="1"/>
  <c r="L41" i="32" s="1"/>
  <c r="K39" i="32"/>
  <c r="L39" i="32" s="1"/>
  <c r="K37" i="32"/>
  <c r="L37" i="32" s="1"/>
  <c r="K36" i="32"/>
  <c r="L36" i="32" s="1"/>
  <c r="K35" i="32"/>
  <c r="L35" i="32" s="1"/>
  <c r="K34" i="32"/>
  <c r="L34" i="32" s="1"/>
  <c r="K33" i="32"/>
  <c r="L33" i="32" s="1"/>
  <c r="K32" i="32"/>
  <c r="L32" i="32" s="1"/>
  <c r="K31" i="32"/>
  <c r="L31" i="32" s="1"/>
  <c r="K30" i="32"/>
  <c r="L30" i="32" s="1"/>
  <c r="K28" i="32"/>
  <c r="L28" i="32" s="1"/>
  <c r="K27" i="32"/>
  <c r="L27" i="32" s="1"/>
  <c r="I26" i="32"/>
  <c r="K26" i="32" s="1"/>
  <c r="L26" i="32" s="1"/>
  <c r="N26" i="32" l="1"/>
  <c r="F13" i="32"/>
  <c r="I10" i="32" s="1"/>
  <c r="I21" i="32" l="1"/>
  <c r="I22" i="32" l="1"/>
  <c r="I24" i="32" l="1"/>
  <c r="I23" i="32"/>
  <c r="I20" i="32"/>
  <c r="I18" i="32"/>
  <c r="I17" i="32"/>
  <c r="I14" i="32"/>
  <c r="I16" i="32"/>
  <c r="K21" i="32" l="1"/>
  <c r="L21" i="32" s="1"/>
  <c r="E19" i="32"/>
  <c r="K10" i="32" l="1"/>
  <c r="E25" i="32"/>
  <c r="L10" i="32" l="1"/>
  <c r="D49" i="32"/>
  <c r="K42" i="32" l="1"/>
  <c r="L42" i="32" s="1"/>
  <c r="N39" i="32" s="1"/>
  <c r="K24" i="32"/>
  <c r="L24" i="32" s="1"/>
  <c r="K23" i="32"/>
  <c r="K22" i="32"/>
  <c r="L22" i="32" s="1"/>
  <c r="K20" i="32"/>
  <c r="K18" i="32"/>
  <c r="L18" i="32" s="1"/>
  <c r="K17" i="32"/>
  <c r="L17" i="32" s="1"/>
  <c r="K15" i="32"/>
  <c r="L15" i="32" s="1"/>
  <c r="K14" i="32"/>
  <c r="L14" i="32" s="1"/>
  <c r="K16" i="32" l="1"/>
  <c r="L16" i="32" s="1"/>
  <c r="N10" i="32" s="1"/>
  <c r="L23" i="32"/>
  <c r="L20" i="32"/>
  <c r="N20" i="32" l="1"/>
  <c r="N44" i="32" s="1"/>
  <c r="G48" i="32" s="1"/>
  <c r="K48" i="32" s="1"/>
</calcChain>
</file>

<file path=xl/comments1.xml><?xml version="1.0" encoding="utf-8"?>
<comments xmlns="http://schemas.openxmlformats.org/spreadsheetml/2006/main">
  <authors>
    <author>仙台市</author>
  </authors>
  <commentList>
    <comment ref="F20" authorId="0" shapeId="0">
      <text>
        <r>
          <rPr>
            <sz val="9"/>
            <color indexed="81"/>
            <rFont val="MS P ゴシック"/>
            <family val="3"/>
            <charset val="128"/>
          </rPr>
          <t>「専任指導者制度」を用いる場合は，専任指導者として配置する現場代理人の実績を選択。</t>
        </r>
      </text>
    </comment>
    <comment ref="F22" authorId="0" shapeId="0">
      <text>
        <r>
          <rPr>
            <sz val="9"/>
            <color indexed="81"/>
            <rFont val="MS P ゴシック"/>
            <family val="3"/>
            <charset val="128"/>
          </rPr>
          <t>「専任指導者制度」を用いる場合は，専任指導者として配置する現場代理人の実績を選択。</t>
        </r>
      </text>
    </comment>
    <comment ref="F23" authorId="0" shapeId="0">
      <text>
        <r>
          <rPr>
            <sz val="9"/>
            <color indexed="81"/>
            <rFont val="MS P ゴシック"/>
            <family val="3"/>
            <charset val="128"/>
          </rPr>
          <t>「専任指導者制度」を用いる場合は，専任指導者として配置する現場代理人の実績を選択。</t>
        </r>
      </text>
    </comment>
    <comment ref="F24" authorId="0" shapeId="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<sst xmlns="http://schemas.openxmlformats.org/spreadsheetml/2006/main" count="593" uniqueCount="387">
  <si>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</si>
  <si>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</si>
  <si>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</si>
  <si>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</si>
  <si>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</si>
  <si>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</si>
  <si>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</si>
  <si>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</si>
  <si>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</si>
  <si>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</si>
  <si>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</si>
  <si>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</si>
  <si>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</si>
  <si>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</si>
  <si>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</si>
  <si>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</si>
  <si>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</si>
  <si>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</si>
  <si>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</si>
  <si>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</si>
  <si>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</si>
  <si>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</si>
  <si>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</si>
  <si>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</si>
  <si>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</si>
  <si>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</si>
  <si>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</si>
  <si>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</si>
  <si>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</si>
  <si>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</si>
  <si>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</si>
  <si>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</si>
  <si>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</si>
  <si>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</si>
  <si>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</si>
  <si>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</si>
  <si>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</si>
  <si>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</si>
  <si>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</si>
  <si>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</si>
  <si>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</si>
  <si>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</si>
  <si>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</si>
  <si>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</si>
  <si>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</si>
  <si>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</si>
  <si>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</si>
  <si>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</si>
  <si>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</si>
  <si>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</si>
  <si>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</si>
  <si>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</si>
  <si>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</si>
  <si>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</si>
  <si>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</si>
  <si>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</si>
  <si>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</si>
  <si>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</si>
  <si>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</si>
  <si>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</si>
  <si>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</si>
  <si>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</si>
  <si>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</si>
  <si>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</si>
  <si>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</si>
  <si>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</si>
  <si>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</si>
  <si>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</si>
  <si>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</si>
  <si>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</si>
  <si>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</si>
  <si>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</si>
  <si>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</si>
  <si>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</si>
  <si>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</si>
  <si>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</si>
  <si>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</si>
  <si>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</si>
  <si>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</si>
  <si>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</si>
  <si>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</si>
  <si>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</si>
  <si>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</si>
  <si>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</si>
  <si>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</si>
  <si>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</si>
  <si>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</si>
  <si>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</si>
  <si>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</si>
  <si>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</si>
  <si>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</si>
  <si>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</si>
  <si>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</si>
  <si>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</si>
  <si>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</si>
  <si>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</si>
  <si>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</si>
  <si>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</si>
  <si>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</si>
  <si>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</si>
  <si>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</si>
  <si>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</si>
  <si>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</si>
  <si>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</si>
  <si>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</si>
  <si>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</si>
  <si>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</si>
  <si>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</si>
  <si>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</si>
  <si>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</si>
  <si>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</si>
  <si>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</si>
  <si>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</si>
  <si>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</si>
  <si>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</si>
  <si>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</si>
  <si>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</si>
  <si>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</si>
  <si>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</si>
  <si>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</si>
  <si>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</si>
  <si>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</si>
  <si>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</si>
  <si>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</si>
  <si>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</si>
  <si>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</si>
  <si>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</si>
  <si>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</si>
  <si>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</si>
  <si>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</si>
  <si>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</si>
  <si>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</si>
  <si>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</si>
  <si>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</si>
  <si>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</si>
  <si>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</si>
  <si>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</si>
  <si>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</si>
  <si>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</si>
  <si>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</si>
  <si>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評価値申告書　【簡易型Ⅰ型（土木型）】</t>
    <rPh sb="0" eb="2">
      <t>ヒョウカ</t>
    </rPh>
    <rPh sb="2" eb="3">
      <t>チ</t>
    </rPh>
    <rPh sb="3" eb="5">
      <t>シンコク</t>
    </rPh>
    <rPh sb="5" eb="6">
      <t>ショ</t>
    </rPh>
    <rPh sb="8" eb="10">
      <t>カンイ</t>
    </rPh>
    <rPh sb="10" eb="11">
      <t>カタ</t>
    </rPh>
    <rPh sb="12" eb="13">
      <t>カタ</t>
    </rPh>
    <rPh sb="14" eb="16">
      <t>ドボク</t>
    </rPh>
    <rPh sb="16" eb="17">
      <t>カタ</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</si>
  <si>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</si>
  <si>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</si>
  <si>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</si>
  <si>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</si>
  <si>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</si>
  <si>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</si>
  <si>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</si>
  <si>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</si>
  <si>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</si>
  <si>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</si>
  <si>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</si>
  <si>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</si>
  <si>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</si>
  <si>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</si>
  <si>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</si>
  <si>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</si>
  <si>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</si>
  <si>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</si>
  <si>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</si>
  <si>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</si>
  <si>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</si>
  <si>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</si>
  <si>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</si>
  <si>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</si>
  <si>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</si>
  <si>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</si>
  <si>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</si>
  <si>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</si>
  <si>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</si>
  <si>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</si>
  <si>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t>なし</t>
    <phoneticPr fontId="3"/>
  </si>
  <si>
    <t>認証取得あり</t>
    <phoneticPr fontId="3"/>
  </si>
  <si>
    <t>加入あり</t>
    <phoneticPr fontId="3"/>
  </si>
  <si>
    <t>指名停止あり</t>
    <phoneticPr fontId="3"/>
  </si>
  <si>
    <t>＋</t>
    <phoneticPr fontId="3"/>
  </si>
  <si>
    <t>文書指導あり</t>
    <phoneticPr fontId="3"/>
  </si>
  <si>
    <t>複数履歴あり</t>
    <phoneticPr fontId="3"/>
  </si>
  <si>
    <t>発　注　機　関</t>
    <phoneticPr fontId="3"/>
  </si>
  <si>
    <t>～</t>
    <phoneticPr fontId="3"/>
  </si>
  <si>
    <t>（有無を選択）</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</si>
  <si>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</si>
  <si>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</si>
  <si>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</si>
  <si>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</si>
  <si>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</si>
  <si>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</si>
  <si>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</si>
  <si>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</si>
  <si>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</si>
  <si>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</si>
  <si>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</si>
  <si>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</si>
  <si>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</si>
  <si>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</si>
  <si>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</si>
  <si>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地震災害時における避難所等の応急危険度判定に関する協定
　　</t>
    <phoneticPr fontId="3"/>
  </si>
  <si>
    <t>登録等あり</t>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</si>
  <si>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</si>
  <si>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</si>
  <si>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</si>
  <si>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</si>
  <si>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なし</t>
  </si>
  <si>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</si>
  <si>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</si>
  <si>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</si>
  <si>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</si>
  <si>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</si>
  <si>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</si>
  <si>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</si>
  <si>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</si>
  <si>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</si>
  <si>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</si>
  <si>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実績3</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</si>
  <si>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</si>
  <si>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</si>
  <si>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サ　継続教育(CPD)の取組み状況</t>
    <rPh sb="2" eb="4">
      <t>ケイゾク</t>
    </rPh>
    <rPh sb="4" eb="6">
      <t>キョウイク</t>
    </rPh>
    <rPh sb="12" eb="14">
      <t>トリク</t>
    </rPh>
    <rPh sb="15" eb="17">
      <t>ジョウキョウ</t>
    </rPh>
    <phoneticPr fontId="3"/>
  </si>
  <si>
    <t>実績1</t>
    <rPh sb="0" eb="2">
      <t>ジッセキ</t>
    </rPh>
    <phoneticPr fontId="3"/>
  </si>
  <si>
    <t>実績2</t>
    <rPh sb="0" eb="2">
      <t>ジッセキ</t>
    </rPh>
    <phoneticPr fontId="3"/>
  </si>
  <si>
    <t>実績3</t>
    <rPh sb="0" eb="2">
      <t>ジッセキ</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</si>
  <si>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</si>
  <si>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</si>
  <si>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</si>
  <si>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</si>
  <si>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</si>
  <si>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</si>
  <si>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</si>
  <si>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</si>
  <si>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</si>
  <si>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</si>
  <si>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</si>
  <si>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</si>
  <si>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</si>
  <si>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</si>
  <si>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</si>
  <si>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1件</t>
    <rPh sb="1" eb="2">
      <t>ケン</t>
    </rPh>
    <phoneticPr fontId="3"/>
  </si>
  <si>
    <t>義務外雇用</t>
    <rPh sb="0" eb="2">
      <t>ギム</t>
    </rPh>
    <rPh sb="2" eb="3">
      <t>ガイ</t>
    </rPh>
    <rPh sb="3" eb="5">
      <t>コヨウ</t>
    </rPh>
    <phoneticPr fontId="3"/>
  </si>
  <si>
    <t>複数</t>
    <rPh sb="0" eb="2">
      <t>フクスウ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</si>
  <si>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</si>
  <si>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</si>
  <si>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</si>
  <si>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</si>
  <si>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</si>
  <si>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</si>
  <si>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</si>
  <si>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なし</t>
    <phoneticPr fontId="3"/>
  </si>
  <si>
    <t>表彰あり</t>
    <rPh sb="0" eb="2">
      <t>ヒョウショウ</t>
    </rPh>
    <phoneticPr fontId="3"/>
  </si>
  <si>
    <t>取得あり</t>
    <rPh sb="0" eb="2">
      <t>シュトク</t>
    </rPh>
    <phoneticPr fontId="3"/>
  </si>
  <si>
    <t>顕彰あり</t>
    <rPh sb="0" eb="2">
      <t>ケンショウ</t>
    </rPh>
    <phoneticPr fontId="3"/>
  </si>
  <si>
    <t>会社名</t>
    <rPh sb="0" eb="3">
      <t>カイシャメイ</t>
    </rPh>
    <phoneticPr fontId="3"/>
  </si>
  <si>
    <t>2件</t>
    <rPh sb="1" eb="2">
      <t>ケン</t>
    </rPh>
    <phoneticPr fontId="3"/>
  </si>
  <si>
    <t>ア　過去4年間における工事成績評定点
　　　（上位実績の平均点）
　　　　　【対象実績数】土木…上位3件</t>
    <rPh sb="23" eb="25">
      <t>ジョウイ</t>
    </rPh>
    <rPh sb="25" eb="27">
      <t>ジッセキ</t>
    </rPh>
    <phoneticPr fontId="3"/>
  </si>
  <si>
    <t>工　　事　　名</t>
    <phoneticPr fontId="3"/>
  </si>
  <si>
    <t>契　約　金　額
（最終契約金額（税込））</t>
    <phoneticPr fontId="3"/>
  </si>
  <si>
    <t>工　事　概　要　</t>
    <phoneticPr fontId="3"/>
  </si>
  <si>
    <t>←▼から選択</t>
    <phoneticPr fontId="3"/>
  </si>
  <si>
    <t>↓▼から選択</t>
    <phoneticPr fontId="3"/>
  </si>
  <si>
    <t>従事した役割</t>
    <phoneticPr fontId="3"/>
  </si>
  <si>
    <t>※ありの場合，所属する団体と協定名称を記載のこと。</t>
    <phoneticPr fontId="3"/>
  </si>
  <si>
    <t>災害時における車両等の移動に関する協定
　　</t>
    <phoneticPr fontId="3"/>
  </si>
  <si>
    <t xml:space="preserve">大雪時における道路の除雪・排雪作業等に関する協定
</t>
    <phoneticPr fontId="3"/>
  </si>
  <si>
    <t>複数登録等あり</t>
    <phoneticPr fontId="3"/>
  </si>
  <si>
    <t>なし　</t>
    <phoneticPr fontId="3"/>
  </si>
  <si>
    <t>（区分を選択）</t>
    <phoneticPr fontId="3"/>
  </si>
  <si>
    <t>ISO14001</t>
    <phoneticPr fontId="3"/>
  </si>
  <si>
    <t xml:space="preserve"> </t>
    <phoneticPr fontId="3"/>
  </si>
  <si>
    <t>(3)</t>
  </si>
  <si>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</si>
  <si>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</si>
  <si>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</si>
  <si>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</si>
  <si>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</si>
  <si>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</si>
  <si>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テ　障害者の雇用促進状況</t>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</si>
  <si>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</si>
  <si>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</si>
  <si>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</si>
  <si>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</si>
  <si>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対応実績あり</t>
    <rPh sb="0" eb="2">
      <t>タイオウ</t>
    </rPh>
    <rPh sb="2" eb="4">
      <t>ジッセキ</t>
    </rPh>
    <phoneticPr fontId="3"/>
  </si>
  <si>
    <t>登録及び実績あり</t>
    <rPh sb="0" eb="2">
      <t>トウロク</t>
    </rPh>
    <rPh sb="2" eb="3">
      <t>オヨ</t>
    </rPh>
    <rPh sb="4" eb="6">
      <t>ジッセキ</t>
    </rPh>
    <phoneticPr fontId="3"/>
  </si>
  <si>
    <t>ト　環境管理システムの認証取得の状況</t>
    <rPh sb="2" eb="4">
      <t>カンキョウ</t>
    </rPh>
    <rPh sb="4" eb="6">
      <t>カンリ</t>
    </rPh>
    <rPh sb="11" eb="13">
      <t>ニンショウ</t>
    </rPh>
    <rPh sb="13" eb="15">
      <t>シュトク</t>
    </rPh>
    <rPh sb="16" eb="18">
      <t>ジョウキョウ</t>
    </rPh>
    <phoneticPr fontId="3"/>
  </si>
  <si>
    <t>登録あり</t>
    <rPh sb="0" eb="2">
      <t>トウロク</t>
    </rPh>
    <phoneticPr fontId="3"/>
  </si>
  <si>
    <t>地域貢献
・社会性</t>
    <rPh sb="0" eb="2">
      <t>チイキ</t>
    </rPh>
    <rPh sb="2" eb="4">
      <t>コウケン</t>
    </rPh>
    <rPh sb="6" eb="9">
      <t>シャカイセイ</t>
    </rPh>
    <phoneticPr fontId="3"/>
  </si>
  <si>
    <t>担い手確保
・働き方改革</t>
    <rPh sb="0" eb="1">
      <t>ニナ</t>
    </rPh>
    <rPh sb="2" eb="3">
      <t>テ</t>
    </rPh>
    <rPh sb="3" eb="5">
      <t>カクホ</t>
    </rPh>
    <rPh sb="7" eb="8">
      <t>ハタラ</t>
    </rPh>
    <rPh sb="9" eb="10">
      <t>カタ</t>
    </rPh>
    <rPh sb="10" eb="12">
      <t>カイカク</t>
    </rPh>
    <phoneticPr fontId="3"/>
  </si>
  <si>
    <t>登録の有無</t>
    <rPh sb="0" eb="2">
      <t>トウロク</t>
    </rPh>
    <rPh sb="3" eb="5">
      <t>ウム</t>
    </rPh>
    <phoneticPr fontId="3"/>
  </si>
  <si>
    <t>登録等あり</t>
  </si>
  <si>
    <t>登録あり</t>
    <phoneticPr fontId="3"/>
  </si>
  <si>
    <t>参加実績あり</t>
    <rPh sb="0" eb="2">
      <t>サンカ</t>
    </rPh>
    <rPh sb="2" eb="4">
      <t>ジッセキ</t>
    </rPh>
    <phoneticPr fontId="3"/>
  </si>
  <si>
    <t>対応実績の有無</t>
    <rPh sb="0" eb="2">
      <t>タイオウ</t>
    </rPh>
    <rPh sb="2" eb="4">
      <t>ジッセキ</t>
    </rPh>
    <rPh sb="5" eb="7">
      <t>ウム</t>
    </rPh>
    <phoneticPr fontId="3"/>
  </si>
  <si>
    <t>参加実績の有無</t>
    <rPh sb="0" eb="2">
      <t>サンカ</t>
    </rPh>
    <rPh sb="2" eb="4">
      <t>ジッセキ</t>
    </rPh>
    <rPh sb="5" eb="7">
      <t>ウム</t>
    </rPh>
    <phoneticPr fontId="3"/>
  </si>
  <si>
    <t>対応内容</t>
    <rPh sb="0" eb="2">
      <t>タイオウ</t>
    </rPh>
    <rPh sb="2" eb="4">
      <t>ナイヨウ</t>
    </rPh>
    <phoneticPr fontId="3"/>
  </si>
  <si>
    <t>対応実績なし</t>
    <rPh sb="0" eb="2">
      <t>タイオウ</t>
    </rPh>
    <rPh sb="2" eb="4">
      <t>ジッセキ</t>
    </rPh>
    <phoneticPr fontId="3"/>
  </si>
  <si>
    <t>令和3年度</t>
    <rPh sb="0" eb="2">
      <t>レイワ</t>
    </rPh>
    <rPh sb="3" eb="5">
      <t>ネンド</t>
    </rPh>
    <phoneticPr fontId="3"/>
  </si>
  <si>
    <t>参加年度・協定</t>
    <rPh sb="0" eb="2">
      <t>サンカ</t>
    </rPh>
    <rPh sb="2" eb="4">
      <t>ネンド</t>
    </rPh>
    <rPh sb="5" eb="7">
      <t>キョウテイ</t>
    </rPh>
    <phoneticPr fontId="3"/>
  </si>
  <si>
    <t>対象となる協定</t>
    <rPh sb="0" eb="2">
      <t>タイショウ</t>
    </rPh>
    <rPh sb="5" eb="7">
      <t>キョウテイ</t>
    </rPh>
    <phoneticPr fontId="3"/>
  </si>
  <si>
    <t>※配置状況は，様式-共5に詳しい内容を記載</t>
    <rPh sb="1" eb="3">
      <t>ハイチ</t>
    </rPh>
    <rPh sb="3" eb="5">
      <t>ジョウキョウ</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</si>
  <si>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</si>
  <si>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</si>
  <si>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</si>
  <si>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</si>
  <si>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</si>
  <si>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</si>
  <si>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</si>
  <si>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</si>
  <si>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</si>
  <si>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</si>
  <si>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参加実績なし</t>
    <rPh sb="0" eb="2">
      <t>サンカ</t>
    </rPh>
    <rPh sb="2" eb="4">
      <t>ジッセキ</t>
    </rPh>
    <phoneticPr fontId="3"/>
  </si>
  <si>
    <t>複数登録等あり</t>
  </si>
  <si>
    <t>なし　</t>
  </si>
  <si>
    <t>-----以下は地域実績型の工事で選択可-----</t>
  </si>
  <si>
    <t>複数従事実績あり</t>
  </si>
  <si>
    <t>従事実績あり</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</si>
  <si>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</si>
  <si>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</si>
  <si>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</si>
  <si>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</si>
  <si>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</si>
  <si>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</si>
  <si>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</si>
  <si>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</si>
  <si>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</si>
  <si>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</si>
  <si>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</si>
  <si>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</si>
  <si>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</si>
  <si>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</si>
  <si>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</si>
  <si>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</si>
  <si>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</si>
  <si>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令和2年</t>
    <rPh sb="0" eb="2">
      <t>レイワ</t>
    </rPh>
    <rPh sb="3" eb="4">
      <t>ネン</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</si>
  <si>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</si>
  <si>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</si>
  <si>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（対応年を選択）</t>
    <rPh sb="1" eb="3">
      <t>タイオウ</t>
    </rPh>
    <rPh sb="3" eb="4">
      <t>ネン</t>
    </rPh>
    <rPh sb="5" eb="7">
      <t>センタク</t>
    </rPh>
    <phoneticPr fontId="3"/>
  </si>
  <si>
    <t>対応年・協定</t>
    <rPh sb="0" eb="2">
      <t>タイオウ</t>
    </rPh>
    <rPh sb="2" eb="3">
      <t>ネン</t>
    </rPh>
    <rPh sb="4" eb="6">
      <t>キョウテイ</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</si>
  <si>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</si>
  <si>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</si>
  <si>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</si>
  <si>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</si>
  <si>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</si>
  <si>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完成年・工事名称１</t>
    <rPh sb="0" eb="2">
      <t>カンセイ</t>
    </rPh>
    <rPh sb="2" eb="3">
      <t>ネン</t>
    </rPh>
    <rPh sb="4" eb="6">
      <t>コウジ</t>
    </rPh>
    <rPh sb="6" eb="8">
      <t>メイショウ</t>
    </rPh>
    <phoneticPr fontId="3"/>
  </si>
  <si>
    <t>（完成年を選択）</t>
    <rPh sb="1" eb="3">
      <t>カンセイ</t>
    </rPh>
    <rPh sb="3" eb="4">
      <t>ネン</t>
    </rPh>
    <rPh sb="5" eb="7">
      <t>センタク</t>
    </rPh>
    <phoneticPr fontId="3"/>
  </si>
  <si>
    <t>完成年・工事名称2</t>
    <rPh sb="0" eb="2">
      <t>カンセイ</t>
    </rPh>
    <rPh sb="2" eb="3">
      <t>ネン</t>
    </rPh>
    <rPh sb="4" eb="6">
      <t>コウジ</t>
    </rPh>
    <rPh sb="6" eb="8">
      <t>メイショウ</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</si>
  <si>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</si>
  <si>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</si>
  <si>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</si>
  <si>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</si>
  <si>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</si>
  <si>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</si>
  <si>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</si>
  <si>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</si>
  <si>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</si>
  <si>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ニ　建設キャリアアップシステムの活用状況
　（入札形態がJVの場合，代表者の実績）</t>
    <rPh sb="2" eb="4">
      <t>ケンセツ</t>
    </rPh>
    <rPh sb="16" eb="18">
      <t>カツヨウ</t>
    </rPh>
    <rPh sb="18" eb="20">
      <t>ジョウキョウ</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</si>
  <si>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</si>
  <si>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8" eb="10">
      <t>ミマン</t>
    </rPh>
    <phoneticPr fontId="3"/>
  </si>
  <si>
    <t>人</t>
    <rPh sb="0" eb="1">
      <t>ニン</t>
    </rPh>
    <phoneticPr fontId="3"/>
  </si>
  <si>
    <t>常用雇用障害者数（障害者雇用状況報告書による場合 ⑩障害者数の計）</t>
    <rPh sb="9" eb="11">
      <t>ショウガイ</t>
    </rPh>
    <rPh sb="11" eb="12">
      <t>モノ</t>
    </rPh>
    <phoneticPr fontId="3"/>
  </si>
  <si>
    <t>法定雇用障害者数未満</t>
    <rPh sb="0" eb="2">
      <t>ホウテイ</t>
    </rPh>
    <rPh sb="2" eb="4">
      <t>コヨウ</t>
    </rPh>
    <rPh sb="4" eb="7">
      <t>ショウガイシャ</t>
    </rPh>
    <rPh sb="7" eb="8">
      <t>スウ</t>
    </rPh>
    <rPh sb="8" eb="10">
      <t>ミマン</t>
    </rPh>
    <phoneticPr fontId="3"/>
  </si>
  <si>
    <t xml:space="preserve">障害者雇用状況報告書による場合 ⑫障害者の不足数 </t>
    <rPh sb="13" eb="15">
      <t>バアイ</t>
    </rPh>
    <rPh sb="17" eb="20">
      <t>ショウガイシャ</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</si>
  <si>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</si>
  <si>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</si>
  <si>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令和3年</t>
    <rPh sb="0" eb="2">
      <t>レイワ</t>
    </rPh>
    <rPh sb="3" eb="4">
      <t>ネン</t>
    </rPh>
    <phoneticPr fontId="3"/>
  </si>
  <si>
    <t>令和4年度</t>
    <rPh sb="0" eb="2">
      <t>レイワ</t>
    </rPh>
    <rPh sb="3" eb="5">
      <t>ネンド</t>
    </rPh>
    <phoneticPr fontId="3"/>
  </si>
  <si>
    <t>令和2年度</t>
    <rPh sb="0" eb="2">
      <t>レイワ</t>
    </rPh>
    <phoneticPr fontId="3"/>
  </si>
  <si>
    <t>R2年度</t>
    <rPh sb="2" eb="4">
      <t>ネンド</t>
    </rPh>
    <phoneticPr fontId="3"/>
  </si>
  <si>
    <t>R3年度</t>
    <rPh sb="2" eb="4">
      <t>ネンド</t>
    </rPh>
    <phoneticPr fontId="3"/>
  </si>
  <si>
    <t>様式-共1-Ⅰ（土木）【交通局】</t>
    <rPh sb="0" eb="2">
      <t>ヨウシキ</t>
    </rPh>
    <rPh sb="3" eb="4">
      <t>キョウ</t>
    </rPh>
    <rPh sb="8" eb="10">
      <t>ドボク</t>
    </rPh>
    <phoneticPr fontId="3"/>
  </si>
  <si>
    <t>様式-共2-Ⅰ（土木）【交通局】</t>
    <rPh sb="0" eb="2">
      <t>ヨウシキ</t>
    </rPh>
    <rPh sb="3" eb="4">
      <t>キョウ</t>
    </rPh>
    <rPh sb="8" eb="10">
      <t>ドボク</t>
    </rPh>
    <phoneticPr fontId="3"/>
  </si>
  <si>
    <t>様式-共3-Ⅰ（土木）【交通局】</t>
    <rPh sb="0" eb="2">
      <t>ヨウシキ</t>
    </rPh>
    <rPh sb="3" eb="4">
      <t>トモ</t>
    </rPh>
    <rPh sb="8" eb="10">
      <t>ドボク</t>
    </rPh>
    <phoneticPr fontId="3"/>
  </si>
  <si>
    <t>様式-共4-Ⅰ（土木）【交通局】</t>
    <rPh sb="0" eb="2">
      <t>ヨウシキ</t>
    </rPh>
    <rPh sb="3" eb="4">
      <t>キョウ</t>
    </rPh>
    <rPh sb="8" eb="10">
      <t>ドボク</t>
    </rPh>
    <phoneticPr fontId="3"/>
  </si>
  <si>
    <t>様式-共5【交通局】</t>
    <rPh sb="0" eb="2">
      <t>ヨウシキ</t>
    </rPh>
    <rPh sb="3" eb="4">
      <t>トモ</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</si>
  <si>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オヨゲンネンドセンダイシユウリョウケンセツコウジヒョウショウレキ</t>
    </rPh>
    <phoneticPr fontId="3"/>
  </si>
  <si>
    <t>表彰歴又は施工実績あり</t>
    <rPh sb="0" eb="2">
      <t>ヒョウショウ</t>
    </rPh>
    <rPh sb="2" eb="3">
      <t>レキ</t>
    </rPh>
    <rPh sb="3" eb="4">
      <t>マタ</t>
    </rPh>
    <rPh sb="5" eb="7">
      <t>セコウ</t>
    </rPh>
    <rPh sb="7" eb="9">
      <t>ジッセキ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</si>
  <si>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ゲンネンドセンダイシユウリョウケンセツコウジギジュツシャヒョウショウレキ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</si>
  <si>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</si>
  <si>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</si>
  <si>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</si>
  <si>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 xml:space="preserve">　ウ　仙台市優良建設工事表彰歴
</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</si>
  <si>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</si>
  <si>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</si>
  <si>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</si>
  <si>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t>表彰歴又は施工実績あり</t>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</si>
  <si>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</si>
  <si>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</si>
  <si>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</si>
  <si>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</si>
  <si>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</si>
  <si>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t>令和４年度 地下鉄南北線 富沢地区高架橋補修工事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</si>
</sst>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0070C0"/>
      <name val="ＭＳ Ｐゴシック"/>
      <family val="3"/>
      <charset val="128"/>
      <scheme val="minor"/>
    </font>
    <font>
      <sz val="10"/>
      <color rgb="FF0070C0"/>
      <name val="ＭＳ Ｐゴシック"/>
      <family val="3"/>
      <charset val="128"/>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79">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s>
  <cellStyleXfs count="14">
    <xf numFmtId="0" fontId="0" fillId="0" borderId="0">
      <alignment vertical="center"/>
    </xf>
    <xf numFmtId="0" fontId="1" fillId="0" borderId="0"/>
    <xf numFmtId="0" fontId="8" fillId="0" borderId="0"/>
    <xf numFmtId="0" fontId="8"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51">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2" applyFont="1" applyBorder="1" applyProtection="1"/>
    <xf numFmtId="0" fontId="2" fillId="0" borderId="0" xfId="2" applyFont="1" applyBorder="1" applyAlignment="1" applyProtection="1">
      <alignment horizontal="center" vertical="center"/>
    </xf>
    <xf numFmtId="0" fontId="2" fillId="0" borderId="0" xfId="2" applyFont="1" applyBorder="1" applyAlignment="1" applyProtection="1">
      <alignment horizontal="right"/>
    </xf>
    <xf numFmtId="0" fontId="2" fillId="0" borderId="0" xfId="2" applyFont="1" applyProtection="1"/>
    <xf numFmtId="0" fontId="2" fillId="0" borderId="0" xfId="2" applyFont="1" applyAlignment="1" applyProtection="1">
      <alignment horizontal="center" vertical="center"/>
    </xf>
    <xf numFmtId="0" fontId="2" fillId="0" borderId="5" xfId="2" applyFont="1" applyBorder="1" applyAlignment="1" applyProtection="1">
      <alignment horizontal="right"/>
    </xf>
    <xf numFmtId="0" fontId="2" fillId="0" borderId="0" xfId="0" applyFont="1" applyBorder="1" applyProtection="1">
      <alignment vertical="center"/>
    </xf>
    <xf numFmtId="0" fontId="2" fillId="0" borderId="0" xfId="0" applyFont="1" applyProtection="1">
      <alignment vertical="center"/>
    </xf>
    <xf numFmtId="0" fontId="2" fillId="0" borderId="0" xfId="2" applyFont="1" applyFill="1" applyBorder="1" applyAlignment="1" applyProtection="1">
      <alignment vertical="top"/>
    </xf>
    <xf numFmtId="0" fontId="6" fillId="0" borderId="0" xfId="2" applyFont="1" applyFill="1" applyBorder="1" applyAlignment="1" applyProtection="1">
      <alignment horizontal="right"/>
    </xf>
    <xf numFmtId="0" fontId="6" fillId="2" borderId="19" xfId="2" applyFont="1" applyFill="1" applyBorder="1" applyProtection="1"/>
    <xf numFmtId="0" fontId="6" fillId="0" borderId="0" xfId="2" applyFont="1" applyProtection="1"/>
    <xf numFmtId="0" fontId="6" fillId="0" borderId="0" xfId="2" applyFont="1" applyAlignment="1" applyProtection="1">
      <alignment horizontal="center" vertical="center"/>
    </xf>
    <xf numFmtId="0" fontId="6" fillId="0" borderId="19" xfId="2" applyFont="1" applyBorder="1" applyProtection="1"/>
    <xf numFmtId="0" fontId="6" fillId="0" borderId="0" xfId="2" applyFont="1" applyAlignment="1" applyProtection="1">
      <alignment horizontal="right"/>
    </xf>
    <xf numFmtId="0" fontId="6" fillId="0" borderId="0" xfId="0" applyFont="1">
      <alignment vertical="center"/>
    </xf>
    <xf numFmtId="0" fontId="7" fillId="0" borderId="0" xfId="0" applyFont="1">
      <alignment vertical="center"/>
    </xf>
    <xf numFmtId="0" fontId="2" fillId="0" borderId="0" xfId="5" applyFont="1" applyFill="1" applyBorder="1" applyAlignment="1" applyProtection="1">
      <alignment horizontal="center"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2" fillId="0" borderId="0" xfId="2" applyFont="1" applyAlignment="1" applyProtection="1">
      <alignment wrapText="1"/>
    </xf>
    <xf numFmtId="0" fontId="6" fillId="0" borderId="0" xfId="2" applyFont="1" applyAlignment="1" applyProtection="1">
      <alignment wrapText="1"/>
    </xf>
    <xf numFmtId="0" fontId="4" fillId="0" borderId="0" xfId="1" applyFont="1" applyBorder="1" applyAlignment="1" applyProtection="1">
      <alignment horizontal="center" vertical="center"/>
    </xf>
    <xf numFmtId="49" fontId="1" fillId="0" borderId="0" xfId="2" applyNumberFormat="1" applyFont="1" applyFill="1" applyBorder="1" applyAlignment="1" applyProtection="1">
      <alignment horizontal="center" vertical="center"/>
    </xf>
    <xf numFmtId="176" fontId="2" fillId="0" borderId="0" xfId="0" applyNumberFormat="1" applyFont="1" applyBorder="1" applyProtection="1">
      <alignment vertical="center"/>
    </xf>
    <xf numFmtId="0" fontId="6" fillId="0" borderId="0" xfId="2" applyFont="1" applyBorder="1" applyProtection="1"/>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5" applyFont="1" applyFill="1" applyAlignment="1" applyProtection="1">
      <alignment vertical="center"/>
    </xf>
    <xf numFmtId="0" fontId="2" fillId="0" borderId="0" xfId="5" applyFont="1" applyFill="1" applyAlignment="1" applyProtection="1">
      <alignment horizontal="center" vertical="center"/>
    </xf>
    <xf numFmtId="0" fontId="6" fillId="0" borderId="0" xfId="5" applyFont="1" applyFill="1" applyBorder="1" applyAlignment="1" applyProtection="1">
      <alignment horizontal="center" vertical="center"/>
    </xf>
    <xf numFmtId="0" fontId="2" fillId="0" borderId="0" xfId="5" applyFont="1" applyFill="1" applyBorder="1" applyAlignment="1" applyProtection="1">
      <alignment horizontal="center" vertical="top" wrapText="1"/>
    </xf>
    <xf numFmtId="0" fontId="2" fillId="0" borderId="0" xfId="5" applyFont="1" applyFill="1" applyBorder="1" applyAlignment="1" applyProtection="1">
      <alignment horizontal="center"/>
    </xf>
    <xf numFmtId="0" fontId="2" fillId="0" borderId="0" xfId="5" applyFont="1" applyFill="1" applyBorder="1" applyAlignment="1" applyProtection="1">
      <alignment vertical="top"/>
    </xf>
    <xf numFmtId="0" fontId="2" fillId="0" borderId="0" xfId="5" applyFont="1" applyFill="1" applyAlignment="1" applyProtection="1">
      <alignment vertical="top"/>
    </xf>
    <xf numFmtId="0" fontId="2" fillId="0" borderId="0" xfId="5" applyFont="1" applyFill="1" applyBorder="1" applyAlignment="1" applyProtection="1">
      <alignment horizontal="center" vertical="center" wrapText="1"/>
    </xf>
    <xf numFmtId="0" fontId="2" fillId="0" borderId="0" xfId="5" applyFont="1" applyFill="1" applyBorder="1" applyAlignment="1" applyProtection="1">
      <alignment horizontal="left" vertical="top"/>
    </xf>
    <xf numFmtId="0" fontId="2" fillId="0" borderId="0" xfId="5" applyFont="1" applyFill="1" applyBorder="1" applyAlignment="1" applyProtection="1">
      <alignment horizontal="center" vertical="top"/>
    </xf>
    <xf numFmtId="176" fontId="2" fillId="0" borderId="0" xfId="5" applyNumberFormat="1" applyFont="1" applyFill="1" applyBorder="1" applyAlignment="1" applyProtection="1">
      <alignment horizontal="center" vertical="top"/>
    </xf>
    <xf numFmtId="0" fontId="2" fillId="0" borderId="70" xfId="5" applyFont="1" applyFill="1" applyBorder="1" applyAlignment="1" applyProtection="1">
      <alignment horizontal="left" vertical="center" wrapText="1"/>
    </xf>
    <xf numFmtId="176" fontId="2" fillId="0" borderId="70" xfId="5" applyNumberFormat="1" applyFont="1" applyFill="1" applyBorder="1" applyAlignment="1" applyProtection="1">
      <alignment horizontal="left" vertical="center" wrapText="1"/>
    </xf>
    <xf numFmtId="0" fontId="7" fillId="0" borderId="70"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xf>
    <xf numFmtId="0" fontId="2" fillId="0" borderId="17" xfId="5" applyFont="1" applyFill="1" applyBorder="1" applyAlignment="1" applyProtection="1">
      <alignment horizontal="center" vertical="center" wrapText="1"/>
    </xf>
    <xf numFmtId="0" fontId="2" fillId="0" borderId="0" xfId="5" applyFont="1" applyFill="1" applyAlignment="1" applyProtection="1">
      <alignment horizontal="center" vertical="top"/>
    </xf>
    <xf numFmtId="0" fontId="6" fillId="0" borderId="0" xfId="5" applyFont="1" applyFill="1" applyAlignment="1" applyProtection="1">
      <alignment vertical="top"/>
    </xf>
    <xf numFmtId="0" fontId="6" fillId="0" borderId="0" xfId="5" applyFont="1" applyFill="1" applyAlignment="1" applyProtection="1">
      <alignment horizontal="left" vertical="center" indent="1"/>
    </xf>
    <xf numFmtId="0" fontId="6" fillId="0" borderId="0" xfId="5" applyFont="1" applyFill="1" applyAlignment="1" applyProtection="1">
      <alignment horizontal="left" vertical="top" indent="1"/>
    </xf>
    <xf numFmtId="0" fontId="6" fillId="0" borderId="0" xfId="5" applyFont="1" applyFill="1" applyBorder="1" applyAlignment="1" applyProtection="1">
      <alignment horizontal="left" vertical="top" indent="1"/>
    </xf>
    <xf numFmtId="0" fontId="6" fillId="0" borderId="0" xfId="5" applyFont="1" applyFill="1" applyAlignment="1" applyProtection="1">
      <alignment horizontal="left" vertical="top" wrapText="1" indent="1"/>
    </xf>
    <xf numFmtId="0" fontId="6" fillId="0" borderId="0" xfId="5" applyFont="1" applyFill="1" applyBorder="1" applyAlignment="1" applyProtection="1">
      <alignment horizontal="left" vertical="top" wrapText="1" indent="1"/>
    </xf>
    <xf numFmtId="0" fontId="2" fillId="0" borderId="0" xfId="5" applyFont="1" applyFill="1" applyBorder="1" applyAlignment="1" applyProtection="1">
      <alignment horizontal="center" vertical="center"/>
    </xf>
    <xf numFmtId="183" fontId="2" fillId="0" borderId="0" xfId="5" applyNumberFormat="1" applyFont="1" applyFill="1" applyAlignment="1" applyProtection="1">
      <alignment vertical="top"/>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center" vertical="center"/>
    </xf>
    <xf numFmtId="180" fontId="2" fillId="0" borderId="0" xfId="5" applyNumberFormat="1" applyFont="1" applyFill="1" applyBorder="1" applyAlignment="1" applyProtection="1">
      <alignment horizontal="center" vertical="top" wrapText="1"/>
    </xf>
    <xf numFmtId="0" fontId="7" fillId="0" borderId="2" xfId="5" applyFont="1" applyFill="1" applyBorder="1" applyAlignment="1" applyProtection="1">
      <alignment horizontal="center" vertical="center"/>
    </xf>
    <xf numFmtId="0" fontId="7" fillId="0" borderId="5" xfId="5" applyFont="1" applyFill="1" applyBorder="1" applyAlignment="1" applyProtection="1">
      <alignment horizontal="center" vertical="center"/>
    </xf>
    <xf numFmtId="0" fontId="7" fillId="0" borderId="3" xfId="5" applyFont="1" applyFill="1" applyBorder="1" applyAlignment="1" applyProtection="1"/>
    <xf numFmtId="0" fontId="7" fillId="0" borderId="0" xfId="5" applyFont="1" applyFill="1" applyBorder="1" applyAlignment="1" applyProtection="1">
      <alignment horizontal="center" vertical="center"/>
    </xf>
    <xf numFmtId="0" fontId="7" fillId="0" borderId="0" xfId="5" applyFont="1" applyFill="1" applyAlignment="1" applyProtection="1">
      <alignment vertical="center"/>
    </xf>
    <xf numFmtId="176" fontId="7" fillId="0" borderId="0" xfId="5" applyNumberFormat="1" applyFont="1" applyFill="1" applyBorder="1" applyAlignment="1" applyProtection="1">
      <alignment horizontal="center" vertical="center"/>
    </xf>
    <xf numFmtId="0" fontId="7" fillId="0" borderId="4" xfId="5" applyFont="1" applyFill="1" applyBorder="1" applyAlignment="1" applyProtection="1">
      <alignment horizontal="center" vertical="center"/>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183" fontId="7" fillId="4" borderId="5" xfId="5" applyNumberFormat="1" applyFont="1" applyFill="1" applyBorder="1" applyAlignment="1" applyProtection="1">
      <alignment horizontal="center" vertical="center"/>
    </xf>
    <xf numFmtId="183" fontId="7" fillId="0" borderId="4" xfId="5" applyNumberFormat="1" applyFont="1" applyFill="1" applyBorder="1" applyAlignment="1" applyProtection="1">
      <alignment horizontal="center" vertical="center"/>
    </xf>
    <xf numFmtId="184" fontId="7" fillId="0" borderId="4" xfId="5" applyNumberFormat="1" applyFont="1" applyFill="1" applyBorder="1" applyAlignment="1" applyProtection="1">
      <alignment horizontal="center" vertical="center"/>
    </xf>
    <xf numFmtId="0" fontId="7" fillId="0" borderId="7" xfId="5" applyFont="1" applyFill="1" applyBorder="1" applyAlignment="1" applyProtection="1">
      <alignment vertical="center" wrapText="1"/>
    </xf>
    <xf numFmtId="183" fontId="7" fillId="0" borderId="0" xfId="5" applyNumberFormat="1" applyFont="1" applyFill="1" applyBorder="1" applyAlignment="1" applyProtection="1">
      <alignment horizontal="center" vertical="center"/>
    </xf>
    <xf numFmtId="184" fontId="7" fillId="0" borderId="0" xfId="5" applyNumberFormat="1" applyFont="1" applyFill="1" applyBorder="1" applyAlignment="1" applyProtection="1">
      <alignment horizontal="center" vertical="center"/>
    </xf>
    <xf numFmtId="185" fontId="7" fillId="0" borderId="0" xfId="5" applyNumberFormat="1" applyFont="1" applyFill="1" applyBorder="1" applyAlignment="1" applyProtection="1">
      <alignment horizontal="right" vertical="center"/>
    </xf>
    <xf numFmtId="185" fontId="7" fillId="0" borderId="8" xfId="5" applyNumberFormat="1" applyFont="1" applyFill="1" applyBorder="1" applyAlignment="1" applyProtection="1">
      <alignment horizontal="right" vertical="center"/>
    </xf>
    <xf numFmtId="183" fontId="7" fillId="0" borderId="9" xfId="5" applyNumberFormat="1" applyFont="1" applyFill="1" applyBorder="1" applyAlignment="1" applyProtection="1">
      <alignment horizontal="center" vertical="center"/>
    </xf>
    <xf numFmtId="0" fontId="7" fillId="0" borderId="3" xfId="5" applyFont="1" applyFill="1" applyBorder="1" applyAlignment="1" applyProtection="1">
      <alignment vertical="center"/>
    </xf>
    <xf numFmtId="0" fontId="7" fillId="0" borderId="41" xfId="5" applyFont="1" applyFill="1" applyBorder="1" applyAlignment="1" applyProtection="1">
      <alignment horizontal="center" vertical="center"/>
    </xf>
    <xf numFmtId="185" fontId="7" fillId="0" borderId="5" xfId="5" applyNumberFormat="1" applyFont="1" applyFill="1" applyBorder="1" applyAlignment="1" applyProtection="1">
      <alignment horizontal="right" vertical="center"/>
    </xf>
    <xf numFmtId="0" fontId="7" fillId="0" borderId="1" xfId="5" applyFont="1" applyFill="1" applyBorder="1" applyAlignment="1" applyProtection="1">
      <alignment horizontal="center" vertical="center"/>
    </xf>
    <xf numFmtId="183" fontId="7" fillId="4" borderId="10" xfId="5" applyNumberFormat="1" applyFont="1" applyFill="1" applyBorder="1" applyAlignment="1" applyProtection="1">
      <alignment horizontal="center" vertical="center"/>
    </xf>
    <xf numFmtId="49" fontId="13" fillId="0" borderId="4" xfId="5" applyNumberFormat="1" applyFont="1" applyFill="1" applyBorder="1" applyAlignment="1" applyProtection="1">
      <alignment horizontal="center" vertical="center" wrapText="1"/>
    </xf>
    <xf numFmtId="0" fontId="7" fillId="0" borderId="35" xfId="5" applyFont="1" applyFill="1" applyBorder="1" applyAlignment="1" applyProtection="1">
      <alignment horizontal="center" vertical="center"/>
    </xf>
    <xf numFmtId="185" fontId="7" fillId="0" borderId="10" xfId="5" applyNumberFormat="1" applyFont="1" applyFill="1" applyBorder="1" applyAlignment="1" applyProtection="1">
      <alignment horizontal="right" vertical="center"/>
    </xf>
    <xf numFmtId="0" fontId="7" fillId="0" borderId="3" xfId="5" applyFont="1" applyFill="1" applyBorder="1" applyAlignment="1" applyProtection="1">
      <alignment horizontal="center" vertical="center"/>
    </xf>
    <xf numFmtId="183" fontId="7" fillId="0" borderId="7" xfId="5" applyNumberFormat="1" applyFont="1" applyFill="1" applyBorder="1" applyAlignment="1" applyProtection="1">
      <alignment horizontal="center" vertical="center"/>
    </xf>
    <xf numFmtId="183" fontId="7" fillId="0" borderId="7" xfId="5" applyNumberFormat="1" applyFont="1" applyFill="1" applyBorder="1" applyAlignment="1" applyProtection="1">
      <alignment horizontal="right" vertical="center"/>
    </xf>
    <xf numFmtId="0" fontId="7" fillId="0" borderId="7"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xf>
    <xf numFmtId="183" fontId="7" fillId="0" borderId="7" xfId="5" applyNumberFormat="1" applyFont="1" applyFill="1" applyBorder="1" applyAlignment="1" applyProtection="1">
      <alignment vertical="top"/>
    </xf>
    <xf numFmtId="186" fontId="7" fillId="0" borderId="4" xfId="5" applyNumberFormat="1" applyFont="1" applyFill="1" applyBorder="1" applyAlignment="1" applyProtection="1">
      <alignment vertical="center"/>
    </xf>
    <xf numFmtId="0" fontId="7" fillId="0" borderId="56" xfId="5" applyFont="1" applyFill="1" applyBorder="1" applyAlignment="1" applyProtection="1">
      <alignment horizontal="center" vertical="center"/>
    </xf>
    <xf numFmtId="0" fontId="7" fillId="0" borderId="36" xfId="5" applyFont="1" applyFill="1" applyBorder="1" applyAlignment="1" applyProtection="1">
      <alignment horizontal="center" vertical="center"/>
    </xf>
    <xf numFmtId="0" fontId="7" fillId="0" borderId="27" xfId="5" applyFont="1" applyFill="1" applyBorder="1" applyAlignment="1" applyProtection="1">
      <alignment horizontal="center" vertical="center"/>
    </xf>
    <xf numFmtId="185" fontId="7" fillId="4" borderId="74" xfId="5" applyNumberFormat="1" applyFont="1" applyFill="1" applyBorder="1" applyAlignment="1" applyProtection="1">
      <alignment horizontal="center" vertical="center"/>
    </xf>
    <xf numFmtId="185" fontId="7" fillId="0" borderId="9" xfId="5" applyNumberFormat="1" applyFont="1" applyFill="1" applyBorder="1" applyAlignment="1" applyProtection="1">
      <alignment horizontal="center" vertical="center"/>
    </xf>
    <xf numFmtId="0" fontId="7" fillId="0" borderId="0" xfId="5" applyFont="1" applyFill="1" applyBorder="1" applyAlignment="1" applyProtection="1">
      <alignment vertical="center"/>
    </xf>
    <xf numFmtId="0" fontId="7" fillId="0" borderId="0" xfId="5" applyFont="1" applyFill="1" applyAlignment="1" applyProtection="1">
      <alignment vertical="top"/>
    </xf>
    <xf numFmtId="0" fontId="7" fillId="0" borderId="0" xfId="5" applyFont="1" applyFill="1" applyBorder="1" applyAlignment="1" applyProtection="1">
      <alignment horizontal="right" vertical="center"/>
    </xf>
    <xf numFmtId="183" fontId="7" fillId="0" borderId="0" xfId="5" applyNumberFormat="1" applyFont="1" applyFill="1" applyAlignment="1" applyProtection="1">
      <alignment vertical="center"/>
    </xf>
    <xf numFmtId="183" fontId="7" fillId="0" borderId="0" xfId="5" applyNumberFormat="1" applyFont="1" applyFill="1" applyBorder="1" applyAlignment="1" applyProtection="1">
      <alignment vertical="center"/>
    </xf>
    <xf numFmtId="0" fontId="7" fillId="0" borderId="0" xfId="5" applyFont="1" applyFill="1" applyBorder="1" applyAlignment="1" applyProtection="1">
      <alignment vertical="top"/>
    </xf>
    <xf numFmtId="0" fontId="7" fillId="0" borderId="3" xfId="5" applyFont="1" applyFill="1" applyBorder="1" applyAlignment="1" applyProtection="1">
      <alignment horizontal="center" vertical="top"/>
    </xf>
    <xf numFmtId="0" fontId="7" fillId="0" borderId="3" xfId="5" applyFont="1" applyFill="1" applyBorder="1" applyAlignment="1" applyProtection="1">
      <alignment horizontal="right" vertical="center"/>
    </xf>
    <xf numFmtId="176" fontId="7" fillId="0" borderId="3" xfId="5"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187" fontId="7" fillId="4" borderId="5" xfId="5" applyNumberFormat="1" applyFont="1" applyFill="1" applyBorder="1" applyAlignment="1" applyProtection="1">
      <alignment horizontal="center" vertical="center"/>
    </xf>
    <xf numFmtId="187" fontId="7" fillId="0" borderId="4" xfId="5" applyNumberFormat="1" applyFont="1" applyFill="1" applyBorder="1" applyAlignment="1" applyProtection="1">
      <alignment horizontal="center" vertical="center"/>
    </xf>
    <xf numFmtId="0" fontId="7" fillId="0" borderId="0" xfId="5" applyFont="1" applyFill="1" applyAlignment="1" applyProtection="1">
      <alignment horizontal="center"/>
    </xf>
    <xf numFmtId="0" fontId="7" fillId="0" borderId="0" xfId="5" applyFont="1" applyFill="1" applyBorder="1" applyAlignment="1" applyProtection="1">
      <alignment horizontal="left" vertical="center"/>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5" xfId="7" applyFont="1" applyBorder="1" applyAlignment="1" applyProtection="1">
      <alignment horizontal="right"/>
    </xf>
    <xf numFmtId="0" fontId="2" fillId="0" borderId="0" xfId="8" applyFont="1" applyBorder="1" applyAlignment="1" applyProtection="1">
      <alignment horizontal="center" vertical="center"/>
    </xf>
    <xf numFmtId="0" fontId="4" fillId="0" borderId="0" xfId="7" applyFont="1" applyBorder="1" applyAlignment="1" applyProtection="1">
      <alignment horizontal="center" vertical="center"/>
    </xf>
    <xf numFmtId="0" fontId="2" fillId="0" borderId="0" xfId="7" applyFont="1" applyBorder="1" applyAlignment="1" applyProtection="1">
      <alignment horizontal="left" vertical="center"/>
    </xf>
    <xf numFmtId="14" fontId="2" fillId="0" borderId="0" xfId="7" applyNumberFormat="1" applyFont="1" applyFill="1" applyBorder="1" applyAlignment="1" applyProtection="1">
      <alignment horizontal="center" vertical="center"/>
    </xf>
    <xf numFmtId="0" fontId="7" fillId="0" borderId="0" xfId="9" applyFont="1" applyFill="1" applyBorder="1" applyAlignment="1" applyProtection="1">
      <alignment horizontal="center" vertical="center" wrapText="1"/>
    </xf>
    <xf numFmtId="0" fontId="2" fillId="0" borderId="20" xfId="7" applyFont="1" applyFill="1" applyBorder="1" applyAlignment="1" applyProtection="1">
      <alignment vertical="top"/>
    </xf>
    <xf numFmtId="0" fontId="2" fillId="0" borderId="0" xfId="7" applyFont="1" applyFill="1" applyBorder="1" applyAlignment="1" applyProtection="1">
      <alignment vertical="top"/>
    </xf>
    <xf numFmtId="0" fontId="9" fillId="0" borderId="0" xfId="7" applyFont="1" applyBorder="1" applyProtection="1"/>
    <xf numFmtId="0" fontId="9" fillId="0" borderId="0" xfId="7" applyFont="1" applyProtection="1"/>
    <xf numFmtId="0" fontId="6" fillId="0" borderId="0" xfId="7" applyFont="1" applyBorder="1" applyProtection="1"/>
    <xf numFmtId="0" fontId="2" fillId="0" borderId="0" xfId="7" applyFont="1" applyAlignment="1" applyProtection="1">
      <alignment horizontal="center" vertical="center"/>
    </xf>
    <xf numFmtId="0" fontId="6" fillId="2" borderId="19" xfId="7" applyFont="1" applyFill="1" applyBorder="1" applyProtection="1"/>
    <xf numFmtId="0" fontId="6" fillId="0" borderId="0" xfId="7" applyFont="1" applyAlignment="1" applyProtection="1">
      <alignment horizontal="center" vertical="center"/>
    </xf>
    <xf numFmtId="0" fontId="6" fillId="0" borderId="19" xfId="7" applyFont="1" applyBorder="1" applyProtection="1"/>
    <xf numFmtId="0" fontId="2" fillId="0" borderId="0" xfId="8" applyFont="1" applyBorder="1" applyProtection="1"/>
    <xf numFmtId="0" fontId="2" fillId="0" borderId="0" xfId="8" applyFont="1" applyBorder="1" applyAlignment="1" applyProtection="1">
      <alignment horizontal="right"/>
    </xf>
    <xf numFmtId="0" fontId="2" fillId="0" borderId="0" xfId="8" applyFont="1" applyProtection="1"/>
    <xf numFmtId="0" fontId="2" fillId="0" borderId="0" xfId="8" applyFont="1" applyAlignment="1" applyProtection="1">
      <alignment horizontal="center" vertical="center"/>
    </xf>
    <xf numFmtId="0" fontId="2" fillId="0" borderId="5" xfId="8" applyFont="1" applyBorder="1" applyAlignment="1" applyProtection="1">
      <alignment horizontal="right"/>
    </xf>
    <xf numFmtId="0" fontId="2" fillId="0" borderId="0" xfId="8" applyFont="1" applyFill="1" applyBorder="1" applyAlignment="1" applyProtection="1">
      <alignment horizontal="center" vertical="center"/>
    </xf>
    <xf numFmtId="0" fontId="10" fillId="3" borderId="37" xfId="8" applyFont="1" applyFill="1" applyBorder="1" applyAlignment="1" applyProtection="1">
      <alignment horizontal="left" vertical="center" wrapText="1"/>
    </xf>
    <xf numFmtId="0" fontId="2" fillId="0" borderId="0" xfId="8" applyFont="1" applyFill="1" applyBorder="1" applyAlignment="1" applyProtection="1">
      <alignment horizontal="left" vertical="center" wrapText="1" shrinkToFit="1"/>
    </xf>
    <xf numFmtId="0" fontId="6" fillId="0" borderId="0" xfId="8" applyFont="1" applyFill="1" applyBorder="1" applyAlignment="1" applyProtection="1">
      <alignment horizontal="right"/>
    </xf>
    <xf numFmtId="0" fontId="6" fillId="2" borderId="30" xfId="8" applyFont="1" applyFill="1" applyBorder="1" applyProtection="1"/>
    <xf numFmtId="0" fontId="6" fillId="0" borderId="0" xfId="8" applyFont="1" applyProtection="1"/>
    <xf numFmtId="0" fontId="6" fillId="0" borderId="0" xfId="8" applyFont="1" applyAlignment="1" applyProtection="1">
      <alignment horizontal="center" vertical="center"/>
    </xf>
    <xf numFmtId="0" fontId="6" fillId="0" borderId="19" xfId="8" applyFont="1" applyBorder="1" applyProtection="1"/>
    <xf numFmtId="0" fontId="6" fillId="0" borderId="0" xfId="8" applyFont="1" applyBorder="1" applyProtection="1"/>
    <xf numFmtId="0" fontId="6" fillId="0" borderId="0" xfId="8" applyFont="1" applyAlignment="1" applyProtection="1">
      <alignment horizontal="right"/>
    </xf>
    <xf numFmtId="180" fontId="2" fillId="0" borderId="0" xfId="5" applyNumberFormat="1" applyFont="1" applyFill="1" applyBorder="1" applyAlignment="1" applyProtection="1">
      <alignment horizontal="center" vertical="center"/>
    </xf>
    <xf numFmtId="176" fontId="7" fillId="0" borderId="4" xfId="5" applyNumberFormat="1" applyFont="1" applyFill="1" applyBorder="1" applyAlignment="1" applyProtection="1">
      <alignment horizontal="center" vertical="top"/>
    </xf>
    <xf numFmtId="184" fontId="7" fillId="4" borderId="5" xfId="5" applyNumberFormat="1" applyFont="1" applyFill="1" applyBorder="1" applyAlignment="1" applyProtection="1">
      <alignment horizontal="center" vertical="center"/>
    </xf>
    <xf numFmtId="184" fontId="7" fillId="4" borderId="10" xfId="5" applyNumberFormat="1" applyFont="1" applyFill="1" applyBorder="1" applyAlignment="1" applyProtection="1">
      <alignment horizontal="center" vertical="center"/>
    </xf>
    <xf numFmtId="184" fontId="7" fillId="0" borderId="9" xfId="5" applyNumberFormat="1" applyFont="1" applyFill="1" applyBorder="1" applyAlignment="1" applyProtection="1">
      <alignment horizontal="center" vertical="center"/>
    </xf>
    <xf numFmtId="184" fontId="7" fillId="4" borderId="36" xfId="5" applyNumberFormat="1" applyFont="1" applyFill="1" applyBorder="1" applyAlignment="1" applyProtection="1">
      <alignment horizontal="center" vertical="center"/>
    </xf>
    <xf numFmtId="0" fontId="7" fillId="0" borderId="2" xfId="5" applyFont="1" applyFill="1" applyBorder="1" applyAlignment="1" applyProtection="1">
      <alignment horizontal="center" vertical="center"/>
    </xf>
    <xf numFmtId="183" fontId="7" fillId="0" borderId="9" xfId="5" applyNumberFormat="1" applyFont="1" applyFill="1" applyBorder="1" applyAlignment="1" applyProtection="1">
      <alignment horizontal="center" vertical="center"/>
    </xf>
    <xf numFmtId="0" fontId="10" fillId="3" borderId="0" xfId="8" applyFont="1" applyFill="1" applyBorder="1" applyAlignment="1" applyProtection="1">
      <alignment horizontal="left" vertical="center" wrapText="1"/>
    </xf>
    <xf numFmtId="183" fontId="7" fillId="4" borderId="36" xfId="5" applyNumberFormat="1" applyFont="1" applyFill="1" applyBorder="1" applyAlignment="1" applyProtection="1">
      <alignment horizontal="center" vertical="center"/>
    </xf>
    <xf numFmtId="0" fontId="7" fillId="0" borderId="0" xfId="2" applyFont="1" applyBorder="1" applyProtection="1"/>
    <xf numFmtId="0" fontId="7" fillId="0" borderId="0" xfId="8" applyFont="1" applyBorder="1" applyProtection="1"/>
    <xf numFmtId="0" fontId="19" fillId="0" borderId="0" xfId="0" applyFont="1" applyProtection="1">
      <alignment vertical="center"/>
    </xf>
    <xf numFmtId="0" fontId="6" fillId="0" borderId="0" xfId="8" applyFont="1" applyAlignment="1" applyProtection="1"/>
    <xf numFmtId="49" fontId="6" fillId="0" borderId="0" xfId="8" applyNumberFormat="1" applyFont="1" applyProtection="1"/>
    <xf numFmtId="0" fontId="2" fillId="0" borderId="2" xfId="11" applyFont="1" applyFill="1" applyBorder="1" applyAlignment="1" applyProtection="1">
      <alignment horizontal="center" vertical="center"/>
    </xf>
    <xf numFmtId="0" fontId="2" fillId="0" borderId="0" xfId="11" applyFont="1" applyFill="1" applyAlignment="1">
      <alignment vertical="center"/>
    </xf>
    <xf numFmtId="0" fontId="7" fillId="0" borderId="0" xfId="0" applyFont="1" applyBorder="1" applyAlignment="1" applyProtection="1">
      <alignment horizontal="center" vertical="center"/>
    </xf>
    <xf numFmtId="0" fontId="2" fillId="0" borderId="0" xfId="12" applyFont="1" applyFill="1" applyProtection="1"/>
    <xf numFmtId="0" fontId="6" fillId="0" borderId="0" xfId="7" applyFont="1" applyFill="1" applyBorder="1" applyAlignment="1" applyProtection="1">
      <alignment horizontal="right"/>
    </xf>
    <xf numFmtId="0" fontId="6" fillId="0" borderId="0" xfId="0" applyFont="1" applyAlignment="1" applyProtection="1">
      <alignment horizontal="right" vertical="center"/>
    </xf>
    <xf numFmtId="0" fontId="7" fillId="0" borderId="0" xfId="7" applyFont="1" applyBorder="1" applyAlignment="1" applyProtection="1">
      <alignment horizontal="center" vertical="center"/>
    </xf>
    <xf numFmtId="49" fontId="1" fillId="0" borderId="0" xfId="8" applyNumberFormat="1" applyFont="1" applyFill="1" applyBorder="1" applyAlignment="1" applyProtection="1">
      <alignment horizontal="center" vertical="center"/>
    </xf>
    <xf numFmtId="0" fontId="2" fillId="0" borderId="0" xfId="8" applyFont="1" applyAlignment="1" applyProtection="1">
      <alignment wrapText="1"/>
    </xf>
    <xf numFmtId="0" fontId="7" fillId="0" borderId="9" xfId="2" applyFont="1" applyBorder="1" applyAlignment="1" applyProtection="1">
      <alignment horizontal="center" vertical="center" shrinkToFit="1"/>
    </xf>
    <xf numFmtId="180" fontId="7" fillId="0" borderId="38" xfId="2" applyNumberFormat="1" applyFont="1" applyBorder="1" applyAlignment="1" applyProtection="1">
      <alignment horizontal="center" vertical="center" wrapText="1"/>
    </xf>
    <xf numFmtId="180" fontId="7" fillId="0" borderId="62" xfId="2" applyNumberFormat="1" applyFont="1" applyBorder="1" applyAlignment="1" applyProtection="1">
      <alignment horizontal="center" vertical="center" wrapText="1"/>
      <protection locked="0"/>
    </xf>
    <xf numFmtId="180" fontId="7" fillId="5" borderId="63" xfId="2" applyNumberFormat="1" applyFont="1" applyFill="1" applyBorder="1" applyAlignment="1" applyProtection="1">
      <alignment horizontal="center" vertical="center"/>
      <protection locked="0"/>
    </xf>
    <xf numFmtId="0" fontId="7" fillId="0" borderId="13" xfId="2" applyFont="1" applyFill="1" applyBorder="1" applyAlignment="1" applyProtection="1">
      <alignment vertical="center"/>
    </xf>
    <xf numFmtId="0" fontId="7" fillId="0" borderId="3" xfId="2" applyFont="1" applyFill="1" applyBorder="1" applyAlignment="1" applyProtection="1">
      <alignment vertical="center"/>
    </xf>
    <xf numFmtId="0" fontId="7" fillId="0" borderId="0" xfId="2" applyFont="1" applyFill="1" applyBorder="1" applyAlignment="1" applyProtection="1">
      <alignment vertical="center"/>
    </xf>
    <xf numFmtId="0" fontId="7" fillId="0" borderId="0" xfId="2" applyFont="1" applyFill="1" applyBorder="1" applyAlignment="1" applyProtection="1">
      <alignment horizontal="center" vertical="center"/>
    </xf>
    <xf numFmtId="0" fontId="7" fillId="0" borderId="14" xfId="2" applyFont="1" applyFill="1" applyBorder="1" applyAlignment="1" applyProtection="1">
      <alignment vertical="center"/>
    </xf>
    <xf numFmtId="49" fontId="7" fillId="0" borderId="15" xfId="2" applyNumberFormat="1" applyFont="1" applyFill="1" applyBorder="1" applyAlignment="1" applyProtection="1">
      <alignment horizontal="center" vertical="center"/>
    </xf>
    <xf numFmtId="49" fontId="7" fillId="0" borderId="16" xfId="2" applyNumberFormat="1" applyFont="1" applyFill="1" applyBorder="1" applyAlignment="1" applyProtection="1">
      <alignment vertical="center"/>
    </xf>
    <xf numFmtId="49" fontId="7" fillId="0" borderId="17" xfId="2" applyNumberFormat="1" applyFont="1" applyFill="1" applyBorder="1" applyAlignment="1" applyProtection="1">
      <alignment vertical="center"/>
    </xf>
    <xf numFmtId="49" fontId="7" fillId="0" borderId="10" xfId="2" applyNumberFormat="1" applyFont="1" applyFill="1" applyBorder="1" applyAlignment="1" applyProtection="1">
      <alignment vertical="center"/>
    </xf>
    <xf numFmtId="0" fontId="7" fillId="0" borderId="18" xfId="2" applyFont="1" applyBorder="1" applyAlignment="1" applyProtection="1">
      <alignment horizontal="center" vertical="center"/>
    </xf>
    <xf numFmtId="0" fontId="7" fillId="0" borderId="29" xfId="2" applyFont="1" applyBorder="1" applyAlignment="1" applyProtection="1">
      <alignment horizontal="center" vertical="center" wrapText="1"/>
    </xf>
    <xf numFmtId="0" fontId="7" fillId="0" borderId="7" xfId="2" applyFont="1" applyBorder="1" applyAlignment="1" applyProtection="1">
      <alignment horizontal="center" vertical="center" wrapText="1"/>
    </xf>
    <xf numFmtId="179" fontId="7" fillId="0" borderId="3" xfId="2" applyNumberFormat="1" applyFont="1" applyBorder="1" applyAlignment="1" applyProtection="1">
      <alignment horizontal="left" vertical="center" wrapText="1"/>
    </xf>
    <xf numFmtId="179" fontId="7" fillId="0" borderId="8" xfId="2" applyNumberFormat="1" applyFont="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0" borderId="0" xfId="2" applyFont="1" applyFill="1" applyBorder="1" applyAlignment="1" applyProtection="1">
      <alignment horizontal="right" vertical="center"/>
    </xf>
    <xf numFmtId="0" fontId="6" fillId="0" borderId="0" xfId="2" applyFont="1" applyFill="1" applyBorder="1" applyAlignment="1" applyProtection="1">
      <alignment vertical="top"/>
    </xf>
    <xf numFmtId="0" fontId="7" fillId="0" borderId="23" xfId="7" applyFont="1" applyBorder="1" applyAlignment="1" applyProtection="1">
      <alignment horizontal="center" vertical="center"/>
    </xf>
    <xf numFmtId="0" fontId="7" fillId="0" borderId="16" xfId="7" applyFont="1" applyFill="1" applyBorder="1" applyAlignment="1" applyProtection="1">
      <alignment vertical="center"/>
    </xf>
    <xf numFmtId="0" fontId="7" fillId="0" borderId="17" xfId="7" applyFont="1" applyFill="1" applyBorder="1" applyAlignment="1" applyProtection="1">
      <alignment vertical="center"/>
    </xf>
    <xf numFmtId="0" fontId="7" fillId="0" borderId="10" xfId="7" applyFont="1" applyFill="1" applyBorder="1" applyAlignment="1" applyProtection="1">
      <alignment vertical="center"/>
    </xf>
    <xf numFmtId="0" fontId="7" fillId="0" borderId="12" xfId="7" applyFont="1" applyBorder="1" applyAlignment="1" applyProtection="1">
      <alignment horizontal="center" vertical="center"/>
    </xf>
    <xf numFmtId="0" fontId="7" fillId="0" borderId="13" xfId="7" applyFont="1" applyBorder="1" applyAlignment="1" applyProtection="1">
      <alignment vertical="center"/>
    </xf>
    <xf numFmtId="0" fontId="7" fillId="0" borderId="3" xfId="7" applyFont="1" applyBorder="1" applyAlignment="1" applyProtection="1">
      <alignment vertical="center"/>
    </xf>
    <xf numFmtId="0" fontId="7" fillId="0" borderId="0" xfId="7" applyFont="1" applyBorder="1" applyAlignment="1" applyProtection="1">
      <alignment vertical="center"/>
    </xf>
    <xf numFmtId="0" fontId="7" fillId="0" borderId="14" xfId="7" applyFont="1" applyBorder="1" applyAlignment="1" applyProtection="1">
      <alignment horizontal="left" vertical="center"/>
    </xf>
    <xf numFmtId="0" fontId="7" fillId="0" borderId="6" xfId="7" applyFont="1" applyBorder="1" applyAlignment="1" applyProtection="1">
      <alignment horizontal="center" vertical="center"/>
    </xf>
    <xf numFmtId="0" fontId="7" fillId="6" borderId="3" xfId="7" applyFont="1" applyFill="1" applyBorder="1" applyAlignment="1" applyProtection="1">
      <alignment vertical="center"/>
    </xf>
    <xf numFmtId="0" fontId="7" fillId="6" borderId="8" xfId="7" applyFont="1" applyFill="1" applyBorder="1" applyAlignment="1" applyProtection="1">
      <alignment horizontal="left" vertical="center"/>
    </xf>
    <xf numFmtId="0" fontId="7" fillId="0" borderId="0" xfId="7" applyFont="1" applyBorder="1" applyAlignment="1" applyProtection="1">
      <alignment horizontal="left" vertical="center" wrapText="1"/>
    </xf>
    <xf numFmtId="0" fontId="7" fillId="0" borderId="0" xfId="7" applyFont="1" applyBorder="1" applyAlignment="1" applyProtection="1">
      <alignment vertical="center" wrapText="1"/>
    </xf>
    <xf numFmtId="0" fontId="7" fillId="0" borderId="0" xfId="7" applyFont="1" applyBorder="1" applyAlignment="1" applyProtection="1">
      <alignment horizontal="left" vertical="center"/>
    </xf>
    <xf numFmtId="0" fontId="7" fillId="3" borderId="9" xfId="7" applyFont="1" applyFill="1" applyBorder="1" applyAlignment="1" applyProtection="1">
      <alignment horizontal="center" vertical="center" wrapText="1"/>
    </xf>
    <xf numFmtId="0" fontId="7" fillId="0" borderId="11" xfId="7" applyFont="1" applyBorder="1" applyAlignment="1" applyProtection="1">
      <alignment horizontal="center" vertical="center"/>
    </xf>
    <xf numFmtId="0" fontId="7" fillId="3" borderId="4" xfId="7" applyFont="1" applyFill="1" applyBorder="1" applyAlignment="1" applyProtection="1">
      <alignment horizontal="center" vertical="center" wrapText="1"/>
    </xf>
    <xf numFmtId="49" fontId="7" fillId="0" borderId="7" xfId="7" applyNumberFormat="1" applyFont="1" applyFill="1" applyBorder="1" applyAlignment="1" applyProtection="1">
      <alignment horizontal="center" vertical="center"/>
    </xf>
    <xf numFmtId="0" fontId="7" fillId="3" borderId="2" xfId="7" applyFont="1" applyFill="1" applyBorder="1" applyAlignment="1" applyProtection="1">
      <alignment horizontal="center" vertical="center" wrapText="1"/>
    </xf>
    <xf numFmtId="0" fontId="7" fillId="0" borderId="32" xfId="7" applyFont="1" applyFill="1" applyBorder="1" applyAlignment="1" applyProtection="1">
      <alignment horizontal="left" vertical="center"/>
    </xf>
    <xf numFmtId="0" fontId="7" fillId="0" borderId="33" xfId="7" applyFont="1" applyFill="1" applyBorder="1" applyAlignment="1" applyProtection="1">
      <alignment horizontal="left" vertical="center"/>
    </xf>
    <xf numFmtId="0" fontId="7" fillId="0" borderId="25" xfId="7" applyFont="1" applyFill="1" applyBorder="1" applyAlignment="1" applyProtection="1">
      <alignment horizontal="left" vertical="center"/>
    </xf>
    <xf numFmtId="0" fontId="7" fillId="3" borderId="6" xfId="7" applyFont="1" applyFill="1" applyBorder="1" applyAlignment="1" applyProtection="1">
      <alignment horizontal="center" vertical="center" wrapText="1"/>
    </xf>
    <xf numFmtId="42" fontId="7" fillId="0" borderId="31" xfId="7" applyNumberFormat="1" applyFont="1" applyFill="1" applyBorder="1" applyAlignment="1" applyProtection="1">
      <alignment horizontal="left" vertical="center"/>
    </xf>
    <xf numFmtId="0" fontId="7" fillId="0" borderId="18" xfId="7" applyFont="1" applyBorder="1" applyAlignment="1" applyProtection="1">
      <alignment horizontal="center" vertical="center"/>
    </xf>
    <xf numFmtId="0" fontId="7" fillId="0" borderId="14" xfId="7" applyFont="1" applyFill="1" applyBorder="1" applyAlignment="1" applyProtection="1">
      <alignment horizontal="left" vertical="center"/>
    </xf>
    <xf numFmtId="0" fontId="7" fillId="3" borderId="1" xfId="7" applyFont="1" applyFill="1" applyBorder="1" applyAlignment="1" applyProtection="1">
      <alignment horizontal="center" vertical="center" wrapText="1"/>
    </xf>
    <xf numFmtId="0" fontId="7" fillId="0" borderId="26" xfId="7" applyFont="1" applyBorder="1" applyAlignment="1" applyProtection="1">
      <alignment horizontal="center" vertical="center"/>
    </xf>
    <xf numFmtId="0" fontId="7" fillId="0" borderId="29" xfId="7" applyFont="1" applyFill="1" applyBorder="1" applyAlignment="1" applyProtection="1">
      <alignment horizontal="center" vertical="center"/>
    </xf>
    <xf numFmtId="0" fontId="7" fillId="0" borderId="7" xfId="7" applyFont="1" applyFill="1" applyBorder="1" applyAlignment="1" applyProtection="1">
      <alignment horizontal="center" vertical="center"/>
    </xf>
    <xf numFmtId="0" fontId="7" fillId="0" borderId="17" xfId="7" applyFont="1" applyFill="1" applyBorder="1" applyAlignment="1" applyProtection="1">
      <alignment horizontal="center" vertical="center"/>
    </xf>
    <xf numFmtId="0" fontId="7" fillId="0" borderId="10" xfId="7" applyFont="1" applyFill="1" applyBorder="1" applyAlignment="1" applyProtection="1">
      <alignment horizontal="right" vertical="center"/>
    </xf>
    <xf numFmtId="0" fontId="7" fillId="0" borderId="1" xfId="7" applyFont="1" applyBorder="1" applyAlignment="1" applyProtection="1">
      <alignment horizontal="center" vertical="center"/>
    </xf>
    <xf numFmtId="0" fontId="7" fillId="2" borderId="19" xfId="7" applyFont="1" applyFill="1" applyBorder="1" applyAlignment="1" applyProtection="1">
      <alignment horizontal="center" vertical="center"/>
      <protection locked="0"/>
    </xf>
    <xf numFmtId="0" fontId="7" fillId="0" borderId="26" xfId="7" applyFont="1" applyBorder="1" applyAlignment="1" applyProtection="1">
      <alignment horizontal="right" vertical="center"/>
    </xf>
    <xf numFmtId="180" fontId="7" fillId="0" borderId="19" xfId="7" applyNumberFormat="1" applyFont="1" applyBorder="1" applyAlignment="1" applyProtection="1">
      <alignment horizontal="center" vertical="center"/>
      <protection locked="0"/>
    </xf>
    <xf numFmtId="180" fontId="7" fillId="0" borderId="0" xfId="7" applyNumberFormat="1" applyFont="1" applyBorder="1" applyAlignment="1" applyProtection="1">
      <alignment vertical="center"/>
    </xf>
    <xf numFmtId="180" fontId="7" fillId="0" borderId="0" xfId="7" applyNumberFormat="1" applyFont="1" applyBorder="1" applyAlignment="1" applyProtection="1">
      <alignment horizontal="center" vertical="center"/>
    </xf>
    <xf numFmtId="0" fontId="7" fillId="0" borderId="48" xfId="7" applyFont="1" applyBorder="1" applyAlignment="1" applyProtection="1">
      <alignment horizontal="left" vertical="center"/>
    </xf>
    <xf numFmtId="0" fontId="7" fillId="0" borderId="12" xfId="7" applyFont="1" applyBorder="1" applyAlignment="1" applyProtection="1">
      <alignment horizontal="right" vertical="center"/>
    </xf>
    <xf numFmtId="180" fontId="7" fillId="5" borderId="19" xfId="7" applyNumberFormat="1" applyFont="1" applyFill="1" applyBorder="1" applyAlignment="1" applyProtection="1">
      <alignment horizontal="center" vertical="center" wrapText="1"/>
      <protection locked="0"/>
    </xf>
    <xf numFmtId="14" fontId="7" fillId="0" borderId="11" xfId="7" applyNumberFormat="1" applyFont="1" applyFill="1" applyBorder="1" applyAlignment="1" applyProtection="1">
      <alignment horizontal="center" vertical="center"/>
    </xf>
    <xf numFmtId="182" fontId="7" fillId="0" borderId="18" xfId="7" applyNumberFormat="1" applyFont="1" applyFill="1" applyBorder="1" applyAlignment="1" applyProtection="1">
      <alignment vertical="center"/>
    </xf>
    <xf numFmtId="0" fontId="7" fillId="0" borderId="2" xfId="7" applyFont="1" applyFill="1" applyBorder="1" applyAlignment="1" applyProtection="1">
      <alignment horizontal="center" vertical="center"/>
    </xf>
    <xf numFmtId="14" fontId="7" fillId="0" borderId="37" xfId="7" applyNumberFormat="1" applyFont="1" applyFill="1" applyBorder="1" applyAlignment="1" applyProtection="1">
      <alignment vertical="center"/>
    </xf>
    <xf numFmtId="0" fontId="7" fillId="0" borderId="1" xfId="7" applyFont="1" applyFill="1" applyBorder="1" applyAlignment="1" applyProtection="1">
      <alignment horizontal="right" vertical="center"/>
    </xf>
    <xf numFmtId="0" fontId="7" fillId="2" borderId="30" xfId="7" applyFont="1" applyFill="1" applyBorder="1" applyAlignment="1" applyProtection="1">
      <alignment horizontal="center" vertical="center"/>
      <protection locked="0"/>
    </xf>
    <xf numFmtId="0" fontId="7" fillId="0" borderId="12" xfId="7" applyFont="1" applyBorder="1" applyAlignment="1" applyProtection="1">
      <alignment horizontal="center" vertical="center" shrinkToFit="1"/>
    </xf>
    <xf numFmtId="0" fontId="7" fillId="0" borderId="2" xfId="7" applyFont="1" applyBorder="1" applyAlignment="1" applyProtection="1">
      <alignment horizontal="right" vertical="center"/>
    </xf>
    <xf numFmtId="0" fontId="7" fillId="0" borderId="0" xfId="7" applyFont="1" applyBorder="1" applyProtection="1"/>
    <xf numFmtId="0" fontId="6" fillId="0" borderId="0" xfId="7" applyFont="1" applyBorder="1" applyAlignment="1" applyProtection="1">
      <alignment horizontal="center" vertical="center" textRotation="255" wrapText="1"/>
    </xf>
    <xf numFmtId="0" fontId="6" fillId="0" borderId="0" xfId="7" applyFont="1" applyAlignment="1" applyProtection="1">
      <alignment horizontal="right"/>
    </xf>
    <xf numFmtId="0" fontId="7" fillId="0" borderId="71" xfId="8" applyNumberFormat="1" applyFont="1" applyBorder="1" applyAlignment="1" applyProtection="1">
      <alignment horizontal="right" vertical="center"/>
    </xf>
    <xf numFmtId="0" fontId="7" fillId="0" borderId="72" xfId="8" applyNumberFormat="1" applyFont="1" applyBorder="1" applyAlignment="1" applyProtection="1">
      <alignment horizontal="right" vertical="center" wrapText="1"/>
    </xf>
    <xf numFmtId="0" fontId="7" fillId="0" borderId="3" xfId="8" applyNumberFormat="1" applyFont="1" applyBorder="1" applyAlignment="1" applyProtection="1">
      <alignment horizontal="right" vertical="center"/>
    </xf>
    <xf numFmtId="0" fontId="7" fillId="0" borderId="11" xfId="8" applyNumberFormat="1" applyFont="1" applyBorder="1" applyAlignment="1" applyProtection="1">
      <alignment horizontal="center" vertical="center" wrapText="1"/>
    </xf>
    <xf numFmtId="0" fontId="7" fillId="0" borderId="37" xfId="8" applyNumberFormat="1" applyFont="1" applyFill="1" applyBorder="1" applyAlignment="1" applyProtection="1">
      <alignment horizontal="left" vertical="center" shrinkToFit="1"/>
    </xf>
    <xf numFmtId="0" fontId="7" fillId="0" borderId="18" xfId="8" applyNumberFormat="1" applyFont="1" applyFill="1" applyBorder="1" applyAlignment="1" applyProtection="1">
      <alignment horizontal="left" vertical="center" shrinkToFit="1"/>
    </xf>
    <xf numFmtId="0" fontId="7" fillId="0" borderId="48" xfId="8" applyNumberFormat="1" applyFont="1" applyFill="1" applyBorder="1" applyAlignment="1" applyProtection="1">
      <alignment horizontal="left" vertical="center" shrinkToFit="1"/>
    </xf>
    <xf numFmtId="0" fontId="7" fillId="0" borderId="23" xfId="8" applyNumberFormat="1" applyFont="1" applyBorder="1" applyAlignment="1" applyProtection="1">
      <alignment horizontal="right" vertical="center" wrapText="1"/>
    </xf>
    <xf numFmtId="0" fontId="7" fillId="0" borderId="16" xfId="0" applyNumberFormat="1" applyFont="1" applyBorder="1" applyProtection="1">
      <alignment vertical="center"/>
    </xf>
    <xf numFmtId="0" fontId="7" fillId="0" borderId="17" xfId="0" applyNumberFormat="1" applyFont="1" applyBorder="1" applyProtection="1">
      <alignment vertical="center"/>
    </xf>
    <xf numFmtId="0" fontId="7" fillId="0" borderId="0" xfId="0" applyNumberFormat="1" applyFont="1" applyFill="1" applyBorder="1" applyAlignment="1" applyProtection="1">
      <alignment vertical="center"/>
    </xf>
    <xf numFmtId="0" fontId="7" fillId="0" borderId="29" xfId="8"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17" xfId="8" applyNumberFormat="1" applyFont="1" applyBorder="1" applyAlignment="1" applyProtection="1">
      <alignment horizontal="center" vertical="center" wrapText="1"/>
    </xf>
    <xf numFmtId="0" fontId="7" fillId="0" borderId="17" xfId="0" applyNumberFormat="1" applyFont="1" applyBorder="1" applyAlignment="1" applyProtection="1">
      <alignment vertical="center" wrapText="1"/>
    </xf>
    <xf numFmtId="0" fontId="7" fillId="0" borderId="10" xfId="0" applyNumberFormat="1" applyFont="1" applyBorder="1" applyAlignment="1" applyProtection="1">
      <alignment vertical="center" wrapText="1"/>
    </xf>
    <xf numFmtId="0" fontId="7" fillId="0" borderId="6" xfId="8" applyNumberFormat="1" applyFont="1" applyBorder="1" applyAlignment="1" applyProtection="1">
      <alignment horizontal="right" vertical="center"/>
    </xf>
    <xf numFmtId="0" fontId="7" fillId="0" borderId="24" xfId="0" applyNumberFormat="1" applyFont="1" applyFill="1" applyBorder="1" applyAlignment="1" applyProtection="1">
      <alignment vertical="center"/>
    </xf>
    <xf numFmtId="0" fontId="7" fillId="0" borderId="3" xfId="0" applyNumberFormat="1" applyFont="1" applyFill="1" applyBorder="1" applyAlignment="1" applyProtection="1">
      <alignment vertical="center"/>
    </xf>
    <xf numFmtId="0" fontId="7" fillId="0" borderId="33" xfId="0" applyNumberFormat="1" applyFont="1" applyBorder="1" applyProtection="1">
      <alignment vertical="center"/>
    </xf>
    <xf numFmtId="0" fontId="7" fillId="0" borderId="10" xfId="0" applyNumberFormat="1" applyFont="1" applyBorder="1" applyProtection="1">
      <alignment vertical="center"/>
    </xf>
    <xf numFmtId="0" fontId="7" fillId="0" borderId="75" xfId="8" applyNumberFormat="1" applyFont="1" applyFill="1" applyBorder="1" applyAlignment="1" applyProtection="1">
      <alignment horizontal="left" vertical="center"/>
    </xf>
    <xf numFmtId="0" fontId="7" fillId="0" borderId="78" xfId="8" applyFont="1" applyBorder="1" applyAlignment="1" applyProtection="1">
      <alignment horizontal="left" vertical="center"/>
    </xf>
    <xf numFmtId="0" fontId="7" fillId="0" borderId="0" xfId="0" applyNumberFormat="1" applyFont="1" applyFill="1" applyBorder="1" applyAlignment="1" applyProtection="1">
      <alignment horizontal="right" vertical="center"/>
    </xf>
    <xf numFmtId="0" fontId="6" fillId="0" borderId="0" xfId="7" applyFont="1" applyProtection="1"/>
    <xf numFmtId="0" fontId="7" fillId="0" borderId="0" xfId="8" applyNumberFormat="1" applyFont="1" applyBorder="1" applyAlignment="1" applyProtection="1">
      <alignment horizontal="right" vertical="center" wrapText="1"/>
    </xf>
    <xf numFmtId="0" fontId="7" fillId="0" borderId="38" xfId="8" applyNumberFormat="1" applyFont="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2" xfId="7" applyFont="1" applyBorder="1" applyAlignment="1" applyProtection="1">
      <alignment horizontal="center" vertical="center"/>
    </xf>
    <xf numFmtId="0" fontId="22" fillId="0" borderId="70" xfId="13" applyFont="1" applyFill="1" applyBorder="1" applyAlignment="1">
      <alignment horizontal="left" vertical="center" wrapText="1"/>
    </xf>
    <xf numFmtId="0" fontId="24" fillId="0" borderId="0" xfId="13" applyFont="1" applyFill="1" applyAlignment="1">
      <alignment horizontal="left" vertical="center" indent="1"/>
    </xf>
    <xf numFmtId="0" fontId="22" fillId="0" borderId="0" xfId="8" applyFont="1" applyAlignment="1" applyProtection="1">
      <alignment wrapText="1"/>
    </xf>
    <xf numFmtId="0" fontId="7" fillId="0" borderId="2" xfId="7" applyFont="1" applyFill="1" applyBorder="1" applyAlignment="1" applyProtection="1">
      <alignment horizontal="center" vertical="center" shrinkToFit="1"/>
    </xf>
    <xf numFmtId="0" fontId="7" fillId="0" borderId="1" xfId="7" applyFont="1" applyFill="1" applyBorder="1" applyAlignment="1" applyProtection="1">
      <alignment horizontal="right" vertical="center" shrinkToFit="1"/>
    </xf>
    <xf numFmtId="0" fontId="7" fillId="0" borderId="0" xfId="0" applyNumberFormat="1" applyFont="1" applyBorder="1" applyAlignment="1" applyProtection="1">
      <alignment vertical="center"/>
    </xf>
    <xf numFmtId="0" fontId="7" fillId="0" borderId="45" xfId="0" applyNumberFormat="1" applyFont="1" applyBorder="1" applyAlignment="1" applyProtection="1">
      <alignment horizontal="right" vertical="center"/>
    </xf>
    <xf numFmtId="0" fontId="7" fillId="0" borderId="1" xfId="5" applyFont="1" applyFill="1" applyBorder="1" applyAlignment="1" applyProtection="1">
      <alignment horizontal="center" vertical="center" wrapText="1"/>
    </xf>
    <xf numFmtId="0" fontId="7" fillId="0" borderId="24" xfId="5" applyFont="1" applyFill="1" applyBorder="1" applyAlignment="1" applyProtection="1">
      <alignment horizontal="center" vertical="center" wrapText="1"/>
    </xf>
    <xf numFmtId="0" fontId="7" fillId="0" borderId="6" xfId="5" applyFont="1" applyFill="1" applyBorder="1" applyAlignment="1" applyProtection="1">
      <alignment horizontal="center" vertical="center" wrapText="1"/>
    </xf>
    <xf numFmtId="0" fontId="7" fillId="0" borderId="2" xfId="5" applyFont="1" applyFill="1" applyBorder="1" applyAlignment="1" applyProtection="1">
      <alignment vertical="center" wrapText="1"/>
    </xf>
    <xf numFmtId="0" fontId="7" fillId="0" borderId="5" xfId="5" applyFont="1" applyFill="1" applyBorder="1" applyAlignment="1" applyProtection="1">
      <alignment vertical="center" wrapText="1"/>
    </xf>
    <xf numFmtId="185" fontId="7" fillId="0" borderId="4" xfId="5" applyNumberFormat="1" applyFont="1" applyFill="1" applyBorder="1" applyAlignment="1" applyProtection="1">
      <alignment horizontal="right" vertical="center"/>
    </xf>
    <xf numFmtId="0" fontId="7" fillId="0" borderId="9" xfId="5" applyFont="1" applyFill="1" applyBorder="1" applyAlignment="1" applyProtection="1">
      <alignment horizontal="center" vertical="center"/>
    </xf>
    <xf numFmtId="0" fontId="7" fillId="0" borderId="35" xfId="5" applyFont="1" applyFill="1" applyBorder="1" applyAlignment="1" applyProtection="1">
      <alignment horizontal="center" vertical="center"/>
    </xf>
    <xf numFmtId="0" fontId="7" fillId="0" borderId="41" xfId="5" applyFont="1" applyFill="1" applyBorder="1" applyAlignment="1" applyProtection="1">
      <alignment horizontal="center" vertical="center"/>
    </xf>
    <xf numFmtId="0" fontId="7" fillId="2" borderId="29" xfId="5" applyFont="1" applyFill="1" applyBorder="1" applyAlignment="1" applyProtection="1">
      <alignment horizontal="center" vertical="center" wrapText="1"/>
      <protection locked="0"/>
    </xf>
    <xf numFmtId="0" fontId="7" fillId="2" borderId="7" xfId="5" applyFont="1" applyFill="1" applyBorder="1" applyAlignment="1" applyProtection="1">
      <alignment horizontal="center" vertical="center" wrapText="1"/>
      <protection locked="0"/>
    </xf>
    <xf numFmtId="0" fontId="7" fillId="2" borderId="38" xfId="5" applyFont="1" applyFill="1" applyBorder="1" applyAlignment="1" applyProtection="1">
      <alignment horizontal="center" vertical="center" wrapText="1"/>
      <protection locked="0"/>
    </xf>
    <xf numFmtId="186" fontId="7" fillId="0" borderId="9" xfId="5" applyNumberFormat="1" applyFont="1" applyFill="1" applyBorder="1" applyAlignment="1" applyProtection="1">
      <alignment vertical="center"/>
    </xf>
    <xf numFmtId="186" fontId="7" fillId="0" borderId="35" xfId="5" applyNumberFormat="1" applyFont="1" applyFill="1" applyBorder="1" applyAlignment="1" applyProtection="1">
      <alignment vertical="center"/>
    </xf>
    <xf numFmtId="186" fontId="7" fillId="0" borderId="41" xfId="5" applyNumberFormat="1" applyFont="1" applyFill="1" applyBorder="1" applyAlignment="1" applyProtection="1">
      <alignment vertical="center"/>
    </xf>
    <xf numFmtId="0" fontId="7" fillId="2" borderId="32" xfId="5" applyFont="1" applyFill="1" applyBorder="1" applyAlignment="1" applyProtection="1">
      <alignment horizontal="center" vertical="center"/>
      <protection locked="0"/>
    </xf>
    <xf numFmtId="0" fontId="7" fillId="2" borderId="33" xfId="5" applyFont="1" applyFill="1" applyBorder="1" applyAlignment="1" applyProtection="1">
      <alignment horizontal="center" vertical="center"/>
      <protection locked="0"/>
    </xf>
    <xf numFmtId="0" fontId="7" fillId="2" borderId="43" xfId="5" applyFont="1" applyFill="1" applyBorder="1" applyAlignment="1" applyProtection="1">
      <alignment horizontal="center" vertical="center"/>
      <protection locked="0"/>
    </xf>
    <xf numFmtId="0" fontId="13" fillId="0" borderId="2" xfId="5" applyFont="1" applyFill="1" applyBorder="1" applyAlignment="1" applyProtection="1">
      <alignment vertical="center"/>
    </xf>
    <xf numFmtId="0" fontId="13" fillId="0" borderId="5" xfId="5" applyFont="1" applyFill="1" applyBorder="1" applyAlignment="1" applyProtection="1">
      <alignment vertical="center"/>
    </xf>
    <xf numFmtId="0" fontId="7" fillId="2" borderId="39" xfId="5" applyFont="1" applyFill="1" applyBorder="1" applyAlignment="1" applyProtection="1">
      <alignment horizontal="center" vertical="center" wrapText="1"/>
      <protection locked="0"/>
    </xf>
    <xf numFmtId="0" fontId="7" fillId="2" borderId="54" xfId="5" applyFont="1" applyFill="1" applyBorder="1" applyAlignment="1" applyProtection="1">
      <alignment horizontal="center" vertical="center" wrapText="1"/>
      <protection locked="0"/>
    </xf>
    <xf numFmtId="0" fontId="7" fillId="2" borderId="40" xfId="5" applyFont="1" applyFill="1" applyBorder="1" applyAlignment="1" applyProtection="1">
      <alignment horizontal="center" vertical="center" wrapText="1"/>
      <protection locked="0"/>
    </xf>
    <xf numFmtId="185" fontId="7" fillId="0" borderId="2" xfId="5" applyNumberFormat="1" applyFont="1" applyFill="1" applyBorder="1" applyAlignment="1" applyProtection="1">
      <alignment horizontal="right" vertical="center"/>
    </xf>
    <xf numFmtId="185" fontId="7" fillId="0" borderId="5" xfId="5" applyNumberFormat="1" applyFont="1" applyFill="1" applyBorder="1" applyAlignment="1" applyProtection="1">
      <alignment horizontal="right" vertical="center"/>
    </xf>
    <xf numFmtId="0" fontId="7" fillId="2" borderId="13" xfId="5" applyFont="1" applyFill="1" applyBorder="1" applyAlignment="1" applyProtection="1">
      <alignment horizontal="center" vertical="center"/>
      <protection locked="0"/>
    </xf>
    <xf numFmtId="0" fontId="7" fillId="2" borderId="3" xfId="5" applyFont="1" applyFill="1" applyBorder="1" applyAlignment="1" applyProtection="1">
      <alignment horizontal="center" vertical="center"/>
      <protection locked="0"/>
    </xf>
    <xf numFmtId="0" fontId="7" fillId="2" borderId="44" xfId="5" applyFont="1" applyFill="1" applyBorder="1" applyAlignment="1" applyProtection="1">
      <alignment horizontal="center" vertical="center"/>
      <protection locked="0"/>
    </xf>
    <xf numFmtId="0" fontId="7" fillId="2" borderId="13" xfId="5" applyFont="1" applyFill="1" applyBorder="1" applyAlignment="1" applyProtection="1">
      <alignment horizontal="center" vertical="center" wrapText="1"/>
      <protection locked="0"/>
    </xf>
    <xf numFmtId="0" fontId="7" fillId="2" borderId="3" xfId="5" applyFont="1" applyFill="1" applyBorder="1" applyAlignment="1" applyProtection="1">
      <alignment horizontal="center" vertical="center" wrapText="1"/>
      <protection locked="0"/>
    </xf>
    <xf numFmtId="0" fontId="7" fillId="2" borderId="44" xfId="5" applyFont="1" applyFill="1" applyBorder="1" applyAlignment="1" applyProtection="1">
      <alignment horizontal="center" vertical="center" wrapText="1"/>
      <protection locked="0"/>
    </xf>
    <xf numFmtId="0" fontId="7" fillId="0" borderId="1" xfId="5" applyFont="1" applyFill="1" applyBorder="1" applyAlignment="1" applyProtection="1">
      <alignment vertical="center" wrapText="1"/>
    </xf>
    <xf numFmtId="0" fontId="7" fillId="0" borderId="24" xfId="5" applyFont="1" applyFill="1" applyBorder="1" applyAlignment="1" applyProtection="1">
      <alignment vertical="center" wrapText="1"/>
    </xf>
    <xf numFmtId="0" fontId="7" fillId="0" borderId="6" xfId="5" applyFont="1" applyFill="1" applyBorder="1" applyAlignment="1" applyProtection="1">
      <alignment vertical="center" wrapText="1"/>
    </xf>
    <xf numFmtId="0" fontId="7" fillId="2" borderId="32" xfId="5" applyFont="1" applyFill="1" applyBorder="1" applyAlignment="1" applyProtection="1">
      <alignment horizontal="center" vertical="center" wrapText="1"/>
      <protection locked="0"/>
    </xf>
    <xf numFmtId="0" fontId="7" fillId="2" borderId="33" xfId="5" applyFont="1" applyFill="1" applyBorder="1" applyAlignment="1" applyProtection="1">
      <alignment horizontal="center" vertical="center" wrapText="1"/>
      <protection locked="0"/>
    </xf>
    <xf numFmtId="0" fontId="7" fillId="2" borderId="43" xfId="5" applyFont="1" applyFill="1" applyBorder="1" applyAlignment="1" applyProtection="1">
      <alignment horizontal="center" vertical="center" wrapText="1"/>
      <protection locked="0"/>
    </xf>
    <xf numFmtId="180" fontId="7" fillId="2" borderId="29" xfId="5" applyNumberFormat="1" applyFont="1" applyFill="1" applyBorder="1" applyAlignment="1" applyProtection="1">
      <alignment horizontal="center" vertical="center" wrapText="1"/>
      <protection locked="0"/>
    </xf>
    <xf numFmtId="180" fontId="7" fillId="2" borderId="7" xfId="5" applyNumberFormat="1" applyFont="1" applyFill="1" applyBorder="1" applyAlignment="1" applyProtection="1">
      <alignment horizontal="center" vertical="center" wrapText="1"/>
      <protection locked="0"/>
    </xf>
    <xf numFmtId="180" fontId="7" fillId="2" borderId="38" xfId="5" applyNumberFormat="1" applyFont="1" applyFill="1" applyBorder="1" applyAlignment="1" applyProtection="1">
      <alignment horizontal="center" vertical="center" wrapText="1"/>
      <protection locked="0"/>
    </xf>
    <xf numFmtId="188" fontId="7" fillId="0" borderId="4" xfId="5" applyNumberFormat="1" applyFont="1" applyFill="1" applyBorder="1" applyAlignment="1" applyProtection="1">
      <alignment horizontal="right" vertical="center"/>
    </xf>
    <xf numFmtId="0" fontId="7" fillId="0" borderId="23" xfId="5" applyFont="1" applyFill="1" applyBorder="1" applyAlignment="1" applyProtection="1">
      <alignment horizontal="center" vertical="center"/>
    </xf>
    <xf numFmtId="0" fontId="7" fillId="0" borderId="26" xfId="5" applyFont="1" applyFill="1" applyBorder="1" applyAlignment="1" applyProtection="1">
      <alignment horizontal="center" vertical="center"/>
    </xf>
    <xf numFmtId="0" fontId="7" fillId="0" borderId="12" xfId="5" applyFont="1" applyFill="1" applyBorder="1" applyAlignment="1" applyProtection="1">
      <alignment horizontal="center" vertical="center"/>
    </xf>
    <xf numFmtId="185" fontId="7" fillId="7" borderId="74" xfId="5" applyNumberFormat="1" applyFont="1" applyFill="1" applyBorder="1" applyAlignment="1" applyProtection="1">
      <alignment horizontal="center" vertical="center"/>
    </xf>
    <xf numFmtId="185" fontId="7" fillId="7" borderId="75" xfId="5" applyNumberFormat="1" applyFont="1" applyFill="1" applyBorder="1" applyAlignment="1" applyProtection="1">
      <alignment horizontal="center" vertical="center"/>
    </xf>
    <xf numFmtId="185" fontId="7" fillId="7" borderId="76" xfId="5" applyNumberFormat="1" applyFont="1" applyFill="1" applyBorder="1" applyAlignment="1" applyProtection="1">
      <alignment horizontal="center" vertical="center"/>
    </xf>
    <xf numFmtId="183" fontId="7" fillId="0" borderId="9" xfId="5" applyNumberFormat="1" applyFont="1" applyFill="1" applyBorder="1" applyAlignment="1" applyProtection="1">
      <alignment horizontal="center" vertical="center"/>
    </xf>
    <xf numFmtId="183" fontId="7" fillId="0" borderId="35" xfId="5" applyNumberFormat="1" applyFont="1" applyFill="1" applyBorder="1" applyAlignment="1" applyProtection="1">
      <alignment horizontal="center" vertical="center"/>
    </xf>
    <xf numFmtId="183" fontId="7" fillId="0" borderId="41" xfId="5" applyNumberFormat="1" applyFont="1" applyFill="1" applyBorder="1" applyAlignment="1" applyProtection="1">
      <alignment horizontal="center" vertical="center"/>
    </xf>
    <xf numFmtId="185" fontId="7" fillId="0" borderId="9" xfId="5" applyNumberFormat="1" applyFont="1" applyFill="1" applyBorder="1" applyAlignment="1" applyProtection="1">
      <alignment horizontal="center" vertical="center"/>
    </xf>
    <xf numFmtId="185" fontId="7" fillId="0" borderId="35" xfId="5" applyNumberFormat="1" applyFont="1" applyFill="1" applyBorder="1" applyAlignment="1" applyProtection="1">
      <alignment horizontal="center" vertical="center"/>
    </xf>
    <xf numFmtId="185" fontId="7" fillId="0" borderId="41" xfId="5" applyNumberFormat="1" applyFont="1" applyFill="1" applyBorder="1" applyAlignment="1" applyProtection="1">
      <alignment horizontal="center" vertical="center"/>
    </xf>
    <xf numFmtId="185" fontId="7" fillId="0" borderId="1" xfId="5" applyNumberFormat="1" applyFont="1" applyFill="1" applyBorder="1" applyAlignment="1" applyProtection="1">
      <alignment horizontal="right" vertical="center"/>
    </xf>
    <xf numFmtId="185" fontId="7" fillId="0" borderId="10" xfId="5" applyNumberFormat="1" applyFont="1" applyFill="1" applyBorder="1" applyAlignment="1" applyProtection="1">
      <alignment horizontal="right" vertical="center"/>
    </xf>
    <xf numFmtId="185" fontId="7" fillId="0" borderId="24" xfId="5" applyNumberFormat="1" applyFont="1" applyFill="1" applyBorder="1" applyAlignment="1" applyProtection="1">
      <alignment horizontal="right" vertical="center"/>
    </xf>
    <xf numFmtId="185" fontId="7" fillId="0" borderId="14" xfId="5" applyNumberFormat="1" applyFont="1" applyFill="1" applyBorder="1" applyAlignment="1" applyProtection="1">
      <alignment horizontal="right" vertical="center"/>
    </xf>
    <xf numFmtId="185" fontId="7" fillId="0" borderId="6" xfId="5" applyNumberFormat="1" applyFont="1" applyFill="1" applyBorder="1" applyAlignment="1" applyProtection="1">
      <alignment horizontal="right" vertical="center"/>
    </xf>
    <xf numFmtId="185" fontId="7" fillId="0" borderId="8" xfId="5" applyNumberFormat="1" applyFont="1" applyFill="1" applyBorder="1" applyAlignment="1" applyProtection="1">
      <alignment horizontal="right" vertical="center"/>
    </xf>
    <xf numFmtId="189" fontId="7" fillId="0" borderId="29" xfId="5" applyNumberFormat="1" applyFont="1" applyFill="1" applyBorder="1" applyAlignment="1" applyProtection="1">
      <alignment horizontal="right" vertical="center" indent="1"/>
    </xf>
    <xf numFmtId="189" fontId="7" fillId="0" borderId="7" xfId="5" applyNumberFormat="1" applyFont="1" applyFill="1" applyBorder="1" applyAlignment="1" applyProtection="1">
      <alignment horizontal="right" vertical="center" indent="1"/>
    </xf>
    <xf numFmtId="189" fontId="7" fillId="0" borderId="38" xfId="5" applyNumberFormat="1" applyFont="1" applyFill="1" applyBorder="1" applyAlignment="1" applyProtection="1">
      <alignment horizontal="right" vertical="center" indent="1"/>
    </xf>
    <xf numFmtId="0" fontId="7" fillId="0" borderId="2" xfId="5" applyFont="1" applyFill="1" applyBorder="1" applyAlignment="1" applyProtection="1">
      <alignment horizontal="center" vertical="center"/>
    </xf>
    <xf numFmtId="0" fontId="7" fillId="0" borderId="5" xfId="5" applyFont="1" applyFill="1" applyBorder="1" applyAlignment="1" applyProtection="1">
      <alignment horizontal="center" vertical="center"/>
    </xf>
    <xf numFmtId="0" fontId="13" fillId="0" borderId="2" xfId="5" applyFont="1" applyFill="1" applyBorder="1" applyAlignment="1" applyProtection="1">
      <alignment vertical="center" wrapText="1"/>
    </xf>
    <xf numFmtId="0" fontId="13" fillId="0" borderId="5" xfId="5" applyFont="1" applyFill="1" applyBorder="1" applyAlignment="1" applyProtection="1">
      <alignment vertical="center" wrapText="1"/>
    </xf>
    <xf numFmtId="0" fontId="13" fillId="0" borderId="1" xfId="5" applyFont="1" applyFill="1" applyBorder="1" applyAlignment="1" applyProtection="1">
      <alignment vertical="center" wrapText="1"/>
    </xf>
    <xf numFmtId="0" fontId="13" fillId="0" borderId="10" xfId="5" applyFont="1" applyFill="1" applyBorder="1" applyAlignment="1" applyProtection="1">
      <alignment vertical="center" wrapText="1"/>
    </xf>
    <xf numFmtId="0" fontId="13" fillId="0" borderId="24" xfId="5" applyFont="1" applyFill="1" applyBorder="1" applyAlignment="1" applyProtection="1">
      <alignment vertical="center" wrapText="1"/>
    </xf>
    <xf numFmtId="0" fontId="13" fillId="0" borderId="14" xfId="5" applyFont="1" applyFill="1" applyBorder="1" applyAlignment="1" applyProtection="1">
      <alignment vertical="center" wrapText="1"/>
    </xf>
    <xf numFmtId="0" fontId="13" fillId="0" borderId="6" xfId="5" applyFont="1" applyFill="1" applyBorder="1" applyAlignment="1" applyProtection="1">
      <alignment vertical="center" wrapText="1"/>
    </xf>
    <xf numFmtId="0" fontId="13" fillId="0" borderId="8" xfId="5" applyFont="1" applyFill="1" applyBorder="1" applyAlignment="1" applyProtection="1">
      <alignment vertical="center" wrapText="1"/>
    </xf>
    <xf numFmtId="0" fontId="7" fillId="0" borderId="10" xfId="5" applyFont="1" applyFill="1" applyBorder="1" applyAlignment="1" applyProtection="1">
      <alignment vertical="center" wrapText="1"/>
    </xf>
    <xf numFmtId="0" fontId="2" fillId="0" borderId="24" xfId="5" applyFont="1" applyFill="1" applyBorder="1" applyAlignment="1" applyProtection="1">
      <alignment horizontal="center" vertical="center"/>
    </xf>
    <xf numFmtId="38" fontId="7" fillId="0" borderId="17" xfId="6" applyNumberFormat="1" applyFont="1" applyFill="1" applyBorder="1" applyAlignment="1" applyProtection="1">
      <alignment horizontal="center"/>
    </xf>
    <xf numFmtId="38" fontId="7" fillId="0" borderId="17" xfId="6" applyNumberFormat="1" applyFont="1" applyFill="1" applyBorder="1" applyAlignment="1" applyProtection="1">
      <alignment horizontal="center" shrinkToFit="1"/>
    </xf>
    <xf numFmtId="0" fontId="6" fillId="0" borderId="0" xfId="4" applyFont="1" applyFill="1" applyAlignment="1" applyProtection="1">
      <alignment horizontal="left" vertical="top" indent="1"/>
    </xf>
    <xf numFmtId="42" fontId="7" fillId="2" borderId="31" xfId="5" applyNumberFormat="1" applyFont="1" applyFill="1" applyBorder="1" applyAlignment="1" applyProtection="1">
      <alignment vertical="center"/>
      <protection locked="0"/>
    </xf>
    <xf numFmtId="42" fontId="7" fillId="2" borderId="18" xfId="5" applyNumberFormat="1" applyFont="1" applyFill="1" applyBorder="1" applyAlignment="1" applyProtection="1">
      <alignment vertical="center"/>
      <protection locked="0"/>
    </xf>
    <xf numFmtId="42" fontId="7" fillId="2" borderId="28" xfId="5" applyNumberFormat="1" applyFont="1" applyFill="1" applyBorder="1" applyAlignment="1" applyProtection="1">
      <alignment vertical="center"/>
      <protection locked="0"/>
    </xf>
    <xf numFmtId="0" fontId="7" fillId="0" borderId="0" xfId="5" applyFont="1" applyFill="1" applyAlignment="1" applyProtection="1">
      <alignment horizontal="right" vertical="center"/>
    </xf>
    <xf numFmtId="0" fontId="7" fillId="0" borderId="0" xfId="5" applyFont="1" applyFill="1" applyAlignment="1" applyProtection="1">
      <alignment horizontal="center" vertical="center"/>
    </xf>
    <xf numFmtId="0" fontId="7" fillId="0" borderId="3" xfId="5" applyFont="1" applyFill="1" applyBorder="1" applyAlignment="1" applyProtection="1">
      <alignment horizontal="right" vertical="top"/>
    </xf>
    <xf numFmtId="0" fontId="7" fillId="0" borderId="0" xfId="5" applyFont="1" applyFill="1" applyBorder="1" applyAlignment="1" applyProtection="1">
      <alignment horizontal="center" vertical="center"/>
    </xf>
    <xf numFmtId="177" fontId="15" fillId="0" borderId="4" xfId="5" applyNumberFormat="1" applyFont="1" applyFill="1" applyBorder="1" applyAlignment="1" applyProtection="1">
      <alignment horizontal="center" vertical="center"/>
    </xf>
    <xf numFmtId="0" fontId="7" fillId="2" borderId="29" xfId="5" applyFont="1" applyFill="1" applyBorder="1" applyAlignment="1" applyProtection="1">
      <alignment horizontal="center" vertical="center"/>
      <protection locked="0"/>
    </xf>
    <xf numFmtId="0" fontId="7" fillId="2" borderId="7" xfId="5" applyFont="1" applyFill="1" applyBorder="1" applyAlignment="1" applyProtection="1">
      <alignment horizontal="center" vertical="center"/>
      <protection locked="0"/>
    </xf>
    <xf numFmtId="0" fontId="7" fillId="2" borderId="38" xfId="5" applyFont="1" applyFill="1" applyBorder="1" applyAlignment="1" applyProtection="1">
      <alignment horizontal="center" vertical="center"/>
      <protection locked="0"/>
    </xf>
    <xf numFmtId="0" fontId="7" fillId="2" borderId="29" xfId="5" applyFont="1" applyFill="1" applyBorder="1" applyAlignment="1" applyProtection="1">
      <alignment horizontal="center" vertical="center" wrapText="1" shrinkToFit="1"/>
      <protection locked="0"/>
    </xf>
    <xf numFmtId="0" fontId="7" fillId="2" borderId="7" xfId="5" applyFont="1" applyFill="1" applyBorder="1" applyAlignment="1" applyProtection="1">
      <alignment horizontal="center" vertical="center" wrapText="1" shrinkToFit="1"/>
      <protection locked="0"/>
    </xf>
    <xf numFmtId="0" fontId="7" fillId="2" borderId="38" xfId="5" applyFont="1" applyFill="1" applyBorder="1" applyAlignment="1" applyProtection="1">
      <alignment horizontal="center" vertical="center" wrapText="1" shrinkToFit="1"/>
      <protection locked="0"/>
    </xf>
    <xf numFmtId="0" fontId="7" fillId="0" borderId="8" xfId="5" applyFont="1" applyFill="1" applyBorder="1" applyAlignment="1" applyProtection="1">
      <alignment vertical="center" wrapText="1"/>
    </xf>
    <xf numFmtId="185" fontId="7" fillId="0" borderId="1" xfId="5" applyNumberFormat="1" applyFont="1" applyFill="1" applyBorder="1" applyAlignment="1" applyProtection="1">
      <alignment vertical="center"/>
    </xf>
    <xf numFmtId="185" fontId="7" fillId="0" borderId="10" xfId="5" applyNumberFormat="1" applyFont="1" applyFill="1" applyBorder="1" applyAlignment="1" applyProtection="1">
      <alignment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5" applyNumberFormat="1" applyFont="1" applyFill="1" applyBorder="1" applyAlignment="1" applyProtection="1">
      <alignment horizontal="center" vertical="center"/>
    </xf>
    <xf numFmtId="0" fontId="2" fillId="0" borderId="18" xfId="5" applyNumberFormat="1" applyFont="1" applyFill="1" applyBorder="1" applyAlignment="1" applyProtection="1">
      <alignment horizontal="center" vertical="center"/>
    </xf>
    <xf numFmtId="0" fontId="2" fillId="0" borderId="28" xfId="5" applyNumberFormat="1"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0" borderId="31" xfId="5" applyFont="1" applyFill="1" applyBorder="1" applyAlignment="1" applyProtection="1">
      <alignment horizontal="left" vertical="center" indent="1"/>
    </xf>
    <xf numFmtId="0" fontId="2" fillId="0" borderId="18" xfId="5" applyFont="1" applyFill="1" applyBorder="1" applyAlignment="1" applyProtection="1">
      <alignment horizontal="left" vertical="center" indent="1"/>
    </xf>
    <xf numFmtId="0" fontId="2" fillId="0" borderId="28" xfId="5" applyFont="1" applyFill="1" applyBorder="1" applyAlignment="1" applyProtection="1">
      <alignment horizontal="left" vertical="center" indent="1"/>
    </xf>
    <xf numFmtId="49" fontId="7" fillId="0" borderId="2" xfId="5" applyNumberFormat="1" applyFont="1" applyFill="1" applyBorder="1" applyAlignment="1" applyProtection="1">
      <alignment horizontal="center" vertical="center" wrapText="1"/>
    </xf>
    <xf numFmtId="49" fontId="7" fillId="0" borderId="5" xfId="5" applyNumberFormat="1" applyFont="1" applyFill="1" applyBorder="1" applyAlignment="1" applyProtection="1">
      <alignment horizontal="center" vertical="center" wrapText="1"/>
    </xf>
    <xf numFmtId="180" fontId="7" fillId="2" borderId="54" xfId="5" applyNumberFormat="1" applyFont="1" applyFill="1" applyBorder="1" applyAlignment="1" applyProtection="1">
      <alignment horizontal="center" vertical="center" wrapText="1"/>
      <protection locked="0"/>
    </xf>
    <xf numFmtId="180" fontId="7" fillId="2" borderId="40" xfId="5" applyNumberFormat="1" applyFont="1" applyFill="1" applyBorder="1" applyAlignment="1" applyProtection="1">
      <alignment horizontal="center" vertical="center" wrapText="1"/>
      <protection locked="0"/>
    </xf>
    <xf numFmtId="0" fontId="7" fillId="0" borderId="31" xfId="5" applyFont="1" applyFill="1" applyBorder="1" applyAlignment="1" applyProtection="1">
      <alignment horizontal="center" vertical="center" wrapText="1"/>
    </xf>
    <xf numFmtId="0" fontId="7" fillId="0" borderId="18" xfId="5" applyFont="1" applyFill="1" applyBorder="1" applyAlignment="1" applyProtection="1">
      <alignment horizontal="center" vertical="center" wrapText="1"/>
    </xf>
    <xf numFmtId="0" fontId="7" fillId="0" borderId="28" xfId="5" applyFont="1" applyFill="1" applyBorder="1" applyAlignment="1" applyProtection="1">
      <alignment horizontal="center" vertical="center" wrapText="1"/>
    </xf>
    <xf numFmtId="180" fontId="7" fillId="0" borderId="49" xfId="2" applyNumberFormat="1" applyFont="1" applyFill="1" applyBorder="1" applyAlignment="1" applyProtection="1">
      <alignment vertical="center" wrapText="1"/>
      <protection locked="0"/>
    </xf>
    <xf numFmtId="180" fontId="7" fillId="0" borderId="18" xfId="2" applyNumberFormat="1" applyFont="1" applyFill="1" applyBorder="1" applyAlignment="1" applyProtection="1">
      <alignment vertical="center" wrapText="1"/>
      <protection locked="0"/>
    </xf>
    <xf numFmtId="180" fontId="7" fillId="0" borderId="28" xfId="2" applyNumberFormat="1" applyFont="1" applyFill="1" applyBorder="1" applyAlignment="1" applyProtection="1">
      <alignment vertical="center" wrapText="1"/>
      <protection locked="0"/>
    </xf>
    <xf numFmtId="0" fontId="7" fillId="0" borderId="77" xfId="2" applyFont="1" applyBorder="1" applyAlignment="1" applyProtection="1">
      <alignment horizontal="center" vertical="center" shrinkToFit="1"/>
    </xf>
    <xf numFmtId="0" fontId="7" fillId="0" borderId="33" xfId="2" applyFont="1" applyBorder="1" applyAlignment="1" applyProtection="1">
      <alignment horizontal="center" vertical="center" shrinkToFit="1"/>
    </xf>
    <xf numFmtId="0" fontId="7" fillId="0" borderId="25" xfId="2" applyFont="1" applyBorder="1" applyAlignment="1" applyProtection="1">
      <alignment horizontal="center" vertical="center" shrinkToFit="1"/>
    </xf>
    <xf numFmtId="0" fontId="7" fillId="3" borderId="2" xfId="2" applyFont="1" applyFill="1" applyBorder="1" applyAlignment="1" applyProtection="1">
      <alignment horizontal="left" vertical="center" wrapText="1"/>
    </xf>
    <xf numFmtId="0" fontId="7" fillId="3" borderId="7" xfId="2" applyFont="1" applyFill="1" applyBorder="1" applyAlignment="1" applyProtection="1">
      <alignment horizontal="left" vertical="center" wrapText="1"/>
    </xf>
    <xf numFmtId="0" fontId="7" fillId="3" borderId="5" xfId="2" applyFont="1" applyFill="1" applyBorder="1" applyAlignment="1" applyProtection="1">
      <alignment horizontal="left" vertical="center" wrapText="1"/>
    </xf>
    <xf numFmtId="0" fontId="7" fillId="2" borderId="31" xfId="2" applyFont="1" applyFill="1" applyBorder="1" applyAlignment="1" applyProtection="1">
      <alignment horizontal="center" vertical="center"/>
      <protection locked="0"/>
    </xf>
    <xf numFmtId="0" fontId="7" fillId="2" borderId="18" xfId="2" applyFont="1" applyFill="1" applyBorder="1" applyAlignment="1" applyProtection="1">
      <alignment horizontal="center" vertical="center"/>
      <protection locked="0"/>
    </xf>
    <xf numFmtId="0" fontId="7" fillId="2" borderId="28" xfId="2" applyFont="1" applyFill="1" applyBorder="1" applyAlignment="1" applyProtection="1">
      <alignment horizontal="center" vertical="center"/>
      <protection locked="0"/>
    </xf>
    <xf numFmtId="0" fontId="7" fillId="3" borderId="1" xfId="2" applyFont="1" applyFill="1" applyBorder="1" applyAlignment="1" applyProtection="1">
      <alignment horizontal="left" vertical="center" wrapText="1"/>
    </xf>
    <xf numFmtId="0" fontId="7" fillId="3" borderId="17" xfId="2" applyFont="1" applyFill="1" applyBorder="1" applyAlignment="1" applyProtection="1">
      <alignment horizontal="left" vertical="center" wrapText="1"/>
    </xf>
    <xf numFmtId="0" fontId="7" fillId="3" borderId="10" xfId="2" applyFont="1" applyFill="1" applyBorder="1" applyAlignment="1" applyProtection="1">
      <alignment horizontal="left" vertical="center" wrapText="1"/>
    </xf>
    <xf numFmtId="0" fontId="7" fillId="0" borderId="6" xfId="2" applyFont="1" applyFill="1" applyBorder="1" applyAlignment="1" applyProtection="1">
      <alignment vertical="center"/>
    </xf>
    <xf numFmtId="0" fontId="7" fillId="0" borderId="3" xfId="2" applyFont="1" applyFill="1" applyBorder="1" applyAlignment="1" applyProtection="1">
      <alignment vertical="center"/>
    </xf>
    <xf numFmtId="0" fontId="7" fillId="0" borderId="0" xfId="2" applyFont="1" applyFill="1" applyBorder="1" applyAlignment="1" applyProtection="1">
      <alignment vertical="center"/>
    </xf>
    <xf numFmtId="0" fontId="7" fillId="0" borderId="44" xfId="2" applyFont="1" applyFill="1" applyBorder="1" applyAlignment="1" applyProtection="1">
      <alignment vertical="center"/>
    </xf>
    <xf numFmtId="0" fontId="7" fillId="0" borderId="20" xfId="2" applyFont="1" applyBorder="1" applyAlignment="1" applyProtection="1">
      <alignment horizontal="center" vertical="center" wrapText="1"/>
    </xf>
    <xf numFmtId="0" fontId="7" fillId="0" borderId="0" xfId="2" applyFont="1" applyBorder="1" applyAlignment="1" applyProtection="1">
      <alignment horizontal="center" vertical="center" wrapText="1"/>
    </xf>
    <xf numFmtId="0" fontId="7" fillId="0" borderId="45" xfId="2" applyFont="1" applyBorder="1" applyAlignment="1" applyProtection="1">
      <alignment horizontal="center" vertical="center" wrapText="1"/>
    </xf>
    <xf numFmtId="179" fontId="7" fillId="0" borderId="31" xfId="2" applyNumberFormat="1" applyFont="1" applyBorder="1" applyAlignment="1" applyProtection="1">
      <alignment horizontal="left" vertical="center" wrapText="1"/>
      <protection locked="0"/>
    </xf>
    <xf numFmtId="179" fontId="7" fillId="0" borderId="18" xfId="2" applyNumberFormat="1" applyFont="1" applyBorder="1" applyAlignment="1" applyProtection="1">
      <alignment horizontal="left" vertical="center" wrapText="1"/>
      <protection locked="0"/>
    </xf>
    <xf numFmtId="179" fontId="7" fillId="0" borderId="28" xfId="2" applyNumberFormat="1" applyFont="1" applyBorder="1" applyAlignment="1" applyProtection="1">
      <alignment horizontal="left" vertical="center" wrapText="1"/>
      <protection locked="0"/>
    </xf>
    <xf numFmtId="0" fontId="7" fillId="0" borderId="2" xfId="2" applyFont="1" applyBorder="1" applyAlignment="1" applyProtection="1">
      <alignment horizontal="center" vertical="center" wrapText="1"/>
    </xf>
    <xf numFmtId="0" fontId="7" fillId="0" borderId="38" xfId="2" applyFont="1" applyBorder="1" applyAlignment="1" applyProtection="1">
      <alignment horizontal="center" vertical="center" wrapText="1"/>
    </xf>
    <xf numFmtId="0" fontId="7" fillId="3" borderId="1" xfId="8" applyFont="1" applyFill="1" applyBorder="1" applyAlignment="1" applyProtection="1">
      <alignment horizontal="left" vertical="center" wrapText="1"/>
    </xf>
    <xf numFmtId="0" fontId="7" fillId="3" borderId="17" xfId="8" applyFont="1" applyFill="1" applyBorder="1" applyAlignment="1" applyProtection="1">
      <alignment horizontal="left" vertical="center" wrapText="1"/>
    </xf>
    <xf numFmtId="0" fontId="7" fillId="3" borderId="10" xfId="8" applyFont="1" applyFill="1" applyBorder="1" applyAlignment="1" applyProtection="1">
      <alignment horizontal="left" vertical="center" wrapText="1"/>
    </xf>
    <xf numFmtId="0" fontId="7" fillId="3" borderId="6" xfId="8" applyFont="1" applyFill="1" applyBorder="1" applyAlignment="1" applyProtection="1">
      <alignment horizontal="left" vertical="center" wrapText="1"/>
    </xf>
    <xf numFmtId="0" fontId="7" fillId="3" borderId="3" xfId="8" applyFont="1" applyFill="1" applyBorder="1" applyAlignment="1" applyProtection="1">
      <alignment horizontal="left" vertical="center" wrapText="1"/>
    </xf>
    <xf numFmtId="0" fontId="7" fillId="3" borderId="8" xfId="8" applyFont="1" applyFill="1" applyBorder="1" applyAlignment="1" applyProtection="1">
      <alignment horizontal="left" vertical="center" wrapText="1"/>
    </xf>
    <xf numFmtId="0" fontId="7" fillId="2" borderId="50" xfId="2" applyFont="1" applyFill="1" applyBorder="1" applyAlignment="1" applyProtection="1">
      <alignment horizontal="center" vertical="center"/>
      <protection locked="0"/>
    </xf>
    <xf numFmtId="0" fontId="7" fillId="2" borderId="51" xfId="2" applyFont="1" applyFill="1" applyBorder="1" applyAlignment="1" applyProtection="1">
      <alignment horizontal="center" vertical="center"/>
      <protection locked="0"/>
    </xf>
    <xf numFmtId="0" fontId="7" fillId="2" borderId="52" xfId="2" applyFont="1" applyFill="1" applyBorder="1" applyAlignment="1" applyProtection="1">
      <alignment horizontal="center" vertical="center"/>
      <protection locked="0"/>
    </xf>
    <xf numFmtId="0" fontId="3" fillId="0" borderId="10" xfId="8" applyFont="1" applyFill="1" applyBorder="1" applyAlignment="1" applyProtection="1">
      <alignment horizontal="center" vertical="center" wrapText="1"/>
    </xf>
    <xf numFmtId="0" fontId="3" fillId="0" borderId="9" xfId="8" applyFont="1" applyFill="1" applyBorder="1" applyAlignment="1" applyProtection="1">
      <alignment horizontal="center" vertical="center"/>
    </xf>
    <xf numFmtId="0" fontId="3" fillId="0" borderId="1" xfId="8" applyFont="1" applyFill="1" applyBorder="1" applyAlignment="1" applyProtection="1">
      <alignment horizontal="center" vertical="center"/>
    </xf>
    <xf numFmtId="181" fontId="7" fillId="0" borderId="31" xfId="2" applyNumberFormat="1" applyFont="1" applyFill="1" applyBorder="1" applyAlignment="1" applyProtection="1">
      <alignment horizontal="left" vertical="center"/>
      <protection locked="0"/>
    </xf>
    <xf numFmtId="181" fontId="7" fillId="0" borderId="18" xfId="2" applyNumberFormat="1" applyFont="1" applyFill="1" applyBorder="1" applyAlignment="1" applyProtection="1">
      <alignment horizontal="left" vertical="center"/>
      <protection locked="0"/>
    </xf>
    <xf numFmtId="181" fontId="7" fillId="0" borderId="28" xfId="2" applyNumberFormat="1" applyFont="1" applyFill="1" applyBorder="1" applyAlignment="1" applyProtection="1">
      <alignment horizontal="left" vertical="center"/>
      <protection locked="0"/>
    </xf>
    <xf numFmtId="0" fontId="7" fillId="0" borderId="31" xfId="2" applyFont="1" applyFill="1" applyBorder="1" applyAlignment="1" applyProtection="1">
      <alignment horizontal="left" vertical="top" wrapText="1"/>
      <protection locked="0"/>
    </xf>
    <xf numFmtId="0" fontId="7" fillId="0" borderId="18" xfId="2" applyFont="1" applyFill="1" applyBorder="1" applyAlignment="1" applyProtection="1">
      <alignment horizontal="left" vertical="top" wrapText="1"/>
      <protection locked="0"/>
    </xf>
    <xf numFmtId="0" fontId="7" fillId="0" borderId="28" xfId="2" applyFont="1" applyFill="1" applyBorder="1" applyAlignment="1" applyProtection="1">
      <alignment horizontal="left" vertical="top" wrapText="1"/>
      <protection locked="0"/>
    </xf>
    <xf numFmtId="0" fontId="7" fillId="0" borderId="2" xfId="8" applyFont="1" applyFill="1" applyBorder="1" applyAlignment="1" applyProtection="1">
      <alignment horizontal="center" vertical="center" wrapText="1"/>
    </xf>
    <xf numFmtId="0" fontId="7" fillId="0" borderId="38" xfId="8" applyFont="1" applyFill="1" applyBorder="1" applyAlignment="1" applyProtection="1">
      <alignment horizontal="center" vertical="center"/>
    </xf>
    <xf numFmtId="0" fontId="7" fillId="0" borderId="6" xfId="8" applyFont="1" applyFill="1" applyBorder="1" applyAlignment="1" applyProtection="1">
      <alignment horizontal="center" vertical="center" wrapText="1"/>
    </xf>
    <xf numFmtId="0" fontId="7" fillId="0" borderId="44" xfId="8" applyFont="1" applyFill="1" applyBorder="1" applyAlignment="1" applyProtection="1">
      <alignment horizontal="center" vertical="center"/>
    </xf>
    <xf numFmtId="0" fontId="7" fillId="3" borderId="9" xfId="2" applyFont="1" applyFill="1" applyBorder="1" applyAlignment="1" applyProtection="1">
      <alignment horizontal="center" vertical="center" textRotation="255" wrapText="1"/>
    </xf>
    <xf numFmtId="0" fontId="7" fillId="3" borderId="35" xfId="2" applyFont="1" applyFill="1" applyBorder="1" applyAlignment="1" applyProtection="1">
      <alignment horizontal="center" vertical="center" textRotation="255" wrapText="1"/>
    </xf>
    <xf numFmtId="0" fontId="7" fillId="3" borderId="41" xfId="2" applyFont="1" applyFill="1" applyBorder="1" applyAlignment="1" applyProtection="1">
      <alignment horizontal="center" vertical="center" textRotation="255" wrapText="1"/>
    </xf>
    <xf numFmtId="0" fontId="7" fillId="3" borderId="2" xfId="2" applyFont="1" applyFill="1" applyBorder="1" applyAlignment="1" applyProtection="1">
      <alignment horizontal="center" vertical="center" wrapText="1"/>
    </xf>
    <xf numFmtId="0" fontId="7" fillId="3" borderId="5" xfId="2" applyFont="1" applyFill="1" applyBorder="1" applyAlignment="1" applyProtection="1">
      <alignment horizontal="center" vertical="center" wrapText="1"/>
    </xf>
    <xf numFmtId="0" fontId="7" fillId="2" borderId="34" xfId="2" applyFont="1" applyFill="1" applyBorder="1" applyAlignment="1" applyProtection="1">
      <alignment horizontal="center" vertical="center"/>
      <protection locked="0"/>
    </xf>
    <xf numFmtId="0" fontId="7" fillId="2" borderId="37" xfId="2" applyFont="1" applyFill="1" applyBorder="1" applyAlignment="1" applyProtection="1">
      <alignment horizontal="center" vertical="center"/>
      <protection locked="0"/>
    </xf>
    <xf numFmtId="0" fontId="7" fillId="2" borderId="65" xfId="2" applyFont="1" applyFill="1" applyBorder="1" applyAlignment="1" applyProtection="1">
      <alignment horizontal="center" vertical="center"/>
      <protection locked="0"/>
    </xf>
    <xf numFmtId="0" fontId="7" fillId="3" borderId="4" xfId="2" applyFont="1" applyFill="1" applyBorder="1" applyAlignment="1" applyProtection="1">
      <alignment horizontal="center" vertical="center" wrapText="1"/>
    </xf>
    <xf numFmtId="0" fontId="7" fillId="0" borderId="4" xfId="2" applyFont="1" applyFill="1" applyBorder="1" applyAlignment="1" applyProtection="1">
      <alignment horizontal="center" vertical="center" wrapText="1"/>
    </xf>
    <xf numFmtId="0" fontId="7" fillId="0" borderId="2" xfId="2" applyFont="1" applyFill="1" applyBorder="1" applyAlignment="1" applyProtection="1">
      <alignment horizontal="center" vertical="center"/>
    </xf>
    <xf numFmtId="42" fontId="7" fillId="0" borderId="31" xfId="3" applyNumberFormat="1" applyFont="1" applyFill="1" applyBorder="1" applyAlignment="1" applyProtection="1">
      <alignment horizontal="right" vertical="center"/>
      <protection locked="0"/>
    </xf>
    <xf numFmtId="42" fontId="7" fillId="0" borderId="18" xfId="3" applyNumberFormat="1" applyFont="1" applyFill="1" applyBorder="1" applyAlignment="1" applyProtection="1">
      <alignment horizontal="right" vertical="center"/>
      <protection locked="0"/>
    </xf>
    <xf numFmtId="42" fontId="7" fillId="0" borderId="28" xfId="3" applyNumberFormat="1" applyFont="1" applyFill="1" applyBorder="1" applyAlignment="1" applyProtection="1">
      <alignment horizontal="right" vertical="center"/>
      <protection locked="0"/>
    </xf>
    <xf numFmtId="0" fontId="7" fillId="0" borderId="6" xfId="2" applyFont="1" applyBorder="1" applyAlignment="1" applyProtection="1">
      <alignment vertical="center" wrapText="1"/>
    </xf>
    <xf numFmtId="0" fontId="7" fillId="0" borderId="3" xfId="2" applyFont="1" applyBorder="1" applyAlignment="1" applyProtection="1">
      <alignment vertical="center" wrapText="1"/>
    </xf>
    <xf numFmtId="0" fontId="7" fillId="0" borderId="31" xfId="2" applyFont="1" applyBorder="1" applyAlignment="1" applyProtection="1">
      <alignment horizontal="center" vertical="center" wrapText="1"/>
      <protection locked="0"/>
    </xf>
    <xf numFmtId="0" fontId="7" fillId="0" borderId="18" xfId="2" applyFont="1" applyBorder="1" applyAlignment="1" applyProtection="1">
      <alignment horizontal="center" vertical="center" wrapText="1"/>
      <protection locked="0"/>
    </xf>
    <xf numFmtId="0" fontId="7" fillId="0" borderId="28" xfId="2" applyFont="1" applyBorder="1" applyAlignment="1" applyProtection="1">
      <alignment horizontal="center" vertical="center" wrapText="1"/>
      <protection locked="0"/>
    </xf>
    <xf numFmtId="49" fontId="7" fillId="0" borderId="31" xfId="2" applyNumberFormat="1" applyFont="1" applyFill="1" applyBorder="1" applyAlignment="1" applyProtection="1">
      <alignment horizontal="left" vertical="center" shrinkToFit="1"/>
      <protection locked="0"/>
    </xf>
    <xf numFmtId="49" fontId="7" fillId="0" borderId="18" xfId="2" applyNumberFormat="1" applyFont="1" applyFill="1" applyBorder="1" applyAlignment="1" applyProtection="1">
      <alignment horizontal="left" vertical="center" shrinkToFit="1"/>
      <protection locked="0"/>
    </xf>
    <xf numFmtId="49" fontId="7" fillId="0" borderId="28" xfId="2" applyNumberFormat="1" applyFont="1" applyFill="1" applyBorder="1" applyAlignment="1" applyProtection="1">
      <alignment horizontal="left" vertical="center" shrinkToFit="1"/>
      <protection locked="0"/>
    </xf>
    <xf numFmtId="0" fontId="24" fillId="0" borderId="0" xfId="7" applyFont="1" applyProtection="1"/>
    <xf numFmtId="0" fontId="2" fillId="0" borderId="31" xfId="2" applyNumberFormat="1" applyFont="1" applyFill="1" applyBorder="1" applyAlignment="1" applyProtection="1">
      <alignment horizontal="center" vertical="center"/>
    </xf>
    <xf numFmtId="0" fontId="2" fillId="0" borderId="18" xfId="2" applyNumberFormat="1" applyFont="1" applyFill="1" applyBorder="1" applyAlignment="1" applyProtection="1">
      <alignment horizontal="center" vertical="center"/>
    </xf>
    <xf numFmtId="0" fontId="2" fillId="0" borderId="28" xfId="2" applyNumberFormat="1" applyFont="1" applyFill="1" applyBorder="1" applyAlignment="1" applyProtection="1">
      <alignment horizontal="center" vertical="center"/>
    </xf>
    <xf numFmtId="0" fontId="7" fillId="0" borderId="2" xfId="2" applyFont="1" applyBorder="1" applyAlignment="1" applyProtection="1">
      <alignment horizontal="center" vertical="center"/>
    </xf>
    <xf numFmtId="0" fontId="7" fillId="0" borderId="7" xfId="2" applyFont="1" applyBorder="1" applyAlignment="1" applyProtection="1">
      <alignment horizontal="center" vertical="center"/>
    </xf>
    <xf numFmtId="0" fontId="7" fillId="0" borderId="6" xfId="2" applyFont="1" applyBorder="1" applyAlignment="1" applyProtection="1">
      <alignment horizontal="center" vertical="center"/>
    </xf>
    <xf numFmtId="0" fontId="7" fillId="0" borderId="44" xfId="2" applyFont="1" applyBorder="1" applyAlignment="1" applyProtection="1">
      <alignment horizontal="center" vertical="center"/>
    </xf>
    <xf numFmtId="178" fontId="7" fillId="0" borderId="31" xfId="2" applyNumberFormat="1" applyFont="1" applyBorder="1" applyAlignment="1" applyProtection="1">
      <alignment horizontal="left" vertical="center"/>
    </xf>
    <xf numFmtId="178" fontId="7" fillId="0" borderId="18" xfId="2" applyNumberFormat="1" applyFont="1" applyBorder="1" applyAlignment="1" applyProtection="1">
      <alignment horizontal="left" vertical="center"/>
    </xf>
    <xf numFmtId="178" fontId="7" fillId="0" borderId="48" xfId="2" applyNumberFormat="1" applyFont="1" applyBorder="1" applyAlignment="1" applyProtection="1">
      <alignment horizontal="left" vertical="center"/>
    </xf>
    <xf numFmtId="0" fontId="7" fillId="0" borderId="46" xfId="2" applyFont="1" applyFill="1" applyBorder="1" applyAlignment="1" applyProtection="1">
      <alignment vertical="center"/>
    </xf>
    <xf numFmtId="0" fontId="7" fillId="0" borderId="21" xfId="2" applyFont="1" applyFill="1" applyBorder="1" applyAlignment="1" applyProtection="1">
      <alignment vertical="center"/>
    </xf>
    <xf numFmtId="0" fontId="7" fillId="0" borderId="47" xfId="2" applyFont="1" applyFill="1" applyBorder="1" applyAlignment="1" applyProtection="1">
      <alignment vertical="center"/>
    </xf>
    <xf numFmtId="9" fontId="7" fillId="0" borderId="46" xfId="2" applyNumberFormat="1" applyFont="1" applyFill="1" applyBorder="1" applyAlignment="1" applyProtection="1">
      <alignment horizontal="center" vertical="center"/>
      <protection locked="0"/>
    </xf>
    <xf numFmtId="9" fontId="7" fillId="0" borderId="21" xfId="2" applyNumberFormat="1" applyFont="1" applyFill="1" applyBorder="1" applyAlignment="1" applyProtection="1">
      <alignment horizontal="center" vertical="center"/>
      <protection locked="0"/>
    </xf>
    <xf numFmtId="9" fontId="7" fillId="0" borderId="47" xfId="2" applyNumberFormat="1" applyFont="1" applyFill="1" applyBorder="1" applyAlignment="1" applyProtection="1">
      <alignment horizontal="center" vertical="center"/>
      <protection locked="0"/>
    </xf>
    <xf numFmtId="49" fontId="7" fillId="0" borderId="31" xfId="2" applyNumberFormat="1" applyFont="1" applyFill="1" applyBorder="1" applyAlignment="1" applyProtection="1">
      <alignment horizontal="left" vertical="center"/>
      <protection locked="0"/>
    </xf>
    <xf numFmtId="49" fontId="7" fillId="0" borderId="18" xfId="2" applyNumberFormat="1" applyFont="1" applyFill="1" applyBorder="1" applyAlignment="1" applyProtection="1">
      <alignment horizontal="left" vertical="center"/>
      <protection locked="0"/>
    </xf>
    <xf numFmtId="49" fontId="7" fillId="0" borderId="28" xfId="2" applyNumberFormat="1" applyFont="1" applyFill="1" applyBorder="1" applyAlignment="1" applyProtection="1">
      <alignment horizontal="left" vertical="center"/>
      <protection locked="0"/>
    </xf>
    <xf numFmtId="49" fontId="7" fillId="0" borderId="31" xfId="2" applyNumberFormat="1" applyFont="1" applyFill="1" applyBorder="1" applyAlignment="1" applyProtection="1">
      <alignment horizontal="left" vertical="top" wrapText="1"/>
      <protection locked="0"/>
    </xf>
    <xf numFmtId="49" fontId="7" fillId="0" borderId="18" xfId="2" applyNumberFormat="1" applyFont="1" applyFill="1" applyBorder="1" applyAlignment="1" applyProtection="1">
      <alignment horizontal="left" vertical="top" wrapText="1"/>
      <protection locked="0"/>
    </xf>
    <xf numFmtId="49" fontId="7" fillId="0" borderId="28" xfId="2" applyNumberFormat="1" applyFont="1" applyFill="1" applyBorder="1" applyAlignment="1" applyProtection="1">
      <alignment horizontal="left" vertical="top" wrapText="1"/>
      <protection locked="0"/>
    </xf>
    <xf numFmtId="182" fontId="7" fillId="0" borderId="31" xfId="2" applyNumberFormat="1" applyFont="1" applyFill="1" applyBorder="1" applyAlignment="1" applyProtection="1">
      <alignment horizontal="center" vertical="center"/>
      <protection locked="0"/>
    </xf>
    <xf numFmtId="182" fontId="7" fillId="0" borderId="18" xfId="2" applyNumberFormat="1" applyFont="1" applyFill="1" applyBorder="1" applyAlignment="1" applyProtection="1">
      <alignment horizontal="center" vertical="center"/>
      <protection locked="0"/>
    </xf>
    <xf numFmtId="182" fontId="7" fillId="0" borderId="28" xfId="2" applyNumberFormat="1" applyFont="1" applyFill="1" applyBorder="1" applyAlignment="1" applyProtection="1">
      <alignment horizontal="center" vertical="center"/>
      <protection locked="0"/>
    </xf>
    <xf numFmtId="0" fontId="17" fillId="0" borderId="0" xfId="2" applyFont="1" applyBorder="1" applyAlignment="1" applyProtection="1">
      <alignment horizontal="center" vertical="center" shrinkToFit="1"/>
    </xf>
    <xf numFmtId="0" fontId="7" fillId="3" borderId="24"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14" xfId="2" applyFont="1" applyFill="1" applyBorder="1" applyAlignment="1" applyProtection="1">
      <alignment horizontal="center" vertical="center" wrapText="1"/>
    </xf>
    <xf numFmtId="0" fontId="7" fillId="3" borderId="1" xfId="2" applyFont="1" applyFill="1" applyBorder="1" applyAlignment="1" applyProtection="1">
      <alignment vertical="center" wrapText="1"/>
    </xf>
    <xf numFmtId="0" fontId="7" fillId="3" borderId="17" xfId="2" applyFont="1" applyFill="1" applyBorder="1" applyAlignment="1" applyProtection="1">
      <alignment vertical="center" wrapText="1"/>
    </xf>
    <xf numFmtId="0" fontId="7" fillId="3" borderId="10" xfId="2" applyFont="1" applyFill="1" applyBorder="1" applyAlignment="1" applyProtection="1">
      <alignment vertical="center" wrapText="1"/>
    </xf>
    <xf numFmtId="0" fontId="7" fillId="3" borderId="24" xfId="2" applyFont="1" applyFill="1" applyBorder="1" applyAlignment="1" applyProtection="1">
      <alignment vertical="center" wrapText="1"/>
    </xf>
    <xf numFmtId="0" fontId="7" fillId="3" borderId="0" xfId="2" applyFont="1" applyFill="1" applyBorder="1" applyAlignment="1" applyProtection="1">
      <alignment vertical="center" wrapText="1"/>
    </xf>
    <xf numFmtId="0" fontId="7" fillId="3" borderId="14" xfId="2" applyFont="1" applyFill="1" applyBorder="1" applyAlignment="1" applyProtection="1">
      <alignment vertical="center" wrapText="1"/>
    </xf>
    <xf numFmtId="0" fontId="7" fillId="3" borderId="6" xfId="2" applyFont="1" applyFill="1" applyBorder="1" applyAlignment="1" applyProtection="1">
      <alignment vertical="center" wrapText="1"/>
    </xf>
    <xf numFmtId="0" fontId="7" fillId="3" borderId="3" xfId="2" applyFont="1" applyFill="1" applyBorder="1" applyAlignment="1" applyProtection="1">
      <alignment vertical="center" wrapText="1"/>
    </xf>
    <xf numFmtId="0" fontId="7" fillId="3" borderId="8" xfId="2" applyFont="1" applyFill="1" applyBorder="1" applyAlignment="1" applyProtection="1">
      <alignment vertical="center" wrapText="1"/>
    </xf>
    <xf numFmtId="0" fontId="17" fillId="0" borderId="0" xfId="7" applyFont="1" applyBorder="1" applyAlignment="1" applyProtection="1">
      <alignment horizontal="center" vertical="center"/>
    </xf>
    <xf numFmtId="0" fontId="11" fillId="0" borderId="67" xfId="7" applyFont="1" applyBorder="1" applyAlignment="1" applyProtection="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0" fontId="7" fillId="0" borderId="1" xfId="7" applyFont="1" applyBorder="1" applyAlignment="1" applyProtection="1">
      <alignment horizontal="left" vertical="center" wrapText="1"/>
    </xf>
    <xf numFmtId="0" fontId="7" fillId="0" borderId="17" xfId="7" applyFont="1" applyBorder="1" applyAlignment="1" applyProtection="1">
      <alignment vertical="center" wrapText="1"/>
    </xf>
    <xf numFmtId="0" fontId="7" fillId="0" borderId="10" xfId="7" applyFont="1" applyBorder="1" applyAlignment="1" applyProtection="1">
      <alignment vertical="center" wrapText="1"/>
    </xf>
    <xf numFmtId="0" fontId="7" fillId="0" borderId="6" xfId="7" applyFont="1" applyBorder="1" applyAlignment="1" applyProtection="1">
      <alignment horizontal="left" vertical="center" wrapText="1"/>
    </xf>
    <xf numFmtId="0" fontId="7" fillId="0" borderId="3" xfId="7" applyFont="1" applyBorder="1" applyAlignment="1" applyProtection="1">
      <alignment vertical="center" wrapText="1"/>
    </xf>
    <xf numFmtId="0" fontId="7" fillId="0" borderId="8" xfId="7" applyFont="1" applyBorder="1" applyAlignment="1" applyProtection="1">
      <alignment vertical="center" wrapText="1"/>
    </xf>
    <xf numFmtId="49" fontId="7" fillId="0" borderId="31" xfId="7" applyNumberFormat="1" applyFont="1" applyBorder="1" applyAlignment="1" applyProtection="1">
      <alignment horizontal="center" vertical="center"/>
      <protection locked="0"/>
    </xf>
    <xf numFmtId="0" fontId="7" fillId="0" borderId="28" xfId="7" applyFont="1" applyBorder="1" applyAlignment="1" applyProtection="1">
      <alignment horizontal="center" vertical="center"/>
      <protection locked="0"/>
    </xf>
    <xf numFmtId="0" fontId="7" fillId="2" borderId="31" xfId="7" applyFont="1" applyFill="1" applyBorder="1" applyAlignment="1" applyProtection="1">
      <alignment horizontal="center" vertical="center"/>
      <protection locked="0"/>
    </xf>
    <xf numFmtId="0" fontId="7" fillId="2" borderId="28" xfId="7" applyFont="1" applyFill="1" applyBorder="1" applyAlignment="1" applyProtection="1">
      <alignment horizontal="center" vertical="center"/>
      <protection locked="0"/>
    </xf>
    <xf numFmtId="0" fontId="7" fillId="0" borderId="31" xfId="7" applyFont="1" applyFill="1" applyBorder="1" applyAlignment="1" applyProtection="1">
      <alignment horizontal="left" vertical="center"/>
      <protection locked="0"/>
    </xf>
    <xf numFmtId="0" fontId="7" fillId="0" borderId="18" xfId="7" applyFont="1" applyFill="1" applyBorder="1" applyAlignment="1" applyProtection="1">
      <alignment horizontal="left" vertical="center"/>
      <protection locked="0"/>
    </xf>
    <xf numFmtId="0" fontId="7" fillId="0" borderId="28" xfId="7" applyFont="1" applyFill="1" applyBorder="1" applyAlignment="1" applyProtection="1">
      <alignment horizontal="left" vertical="center"/>
      <protection locked="0"/>
    </xf>
    <xf numFmtId="0" fontId="7" fillId="6" borderId="31" xfId="7" applyFont="1" applyFill="1" applyBorder="1" applyAlignment="1" applyProtection="1">
      <alignment horizontal="center" vertical="center"/>
      <protection locked="0"/>
    </xf>
    <xf numFmtId="0" fontId="7" fillId="6" borderId="28" xfId="7" applyFont="1" applyFill="1" applyBorder="1" applyAlignment="1" applyProtection="1">
      <alignment horizontal="center" vertical="center"/>
      <protection locked="0"/>
    </xf>
    <xf numFmtId="0" fontId="7" fillId="0" borderId="29" xfId="7"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7"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7" applyFont="1" applyFill="1" applyBorder="1" applyAlignment="1" applyProtection="1">
      <alignment horizontal="center" vertical="center"/>
    </xf>
    <xf numFmtId="0" fontId="7" fillId="6" borderId="55" xfId="7" applyFont="1" applyFill="1" applyBorder="1" applyAlignment="1" applyProtection="1">
      <alignment horizontal="center" vertical="center"/>
    </xf>
    <xf numFmtId="0" fontId="7" fillId="3" borderId="1" xfId="7" applyFont="1" applyFill="1" applyBorder="1" applyAlignment="1" applyProtection="1">
      <alignment horizontal="center" vertical="center" textRotation="255" wrapText="1"/>
    </xf>
    <xf numFmtId="0" fontId="7" fillId="3" borderId="10" xfId="7" applyFont="1" applyFill="1" applyBorder="1" applyAlignment="1" applyProtection="1">
      <alignment horizontal="center" vertical="center" textRotation="255" wrapText="1"/>
    </xf>
    <xf numFmtId="0" fontId="7" fillId="3" borderId="24" xfId="7" applyFont="1" applyFill="1" applyBorder="1" applyAlignment="1" applyProtection="1">
      <alignment horizontal="center" vertical="center" textRotation="255" wrapText="1"/>
    </xf>
    <xf numFmtId="0" fontId="7" fillId="3" borderId="14" xfId="7" applyFont="1" applyFill="1" applyBorder="1" applyAlignment="1" applyProtection="1">
      <alignment horizontal="center" vertical="center" textRotation="255" wrapText="1"/>
    </xf>
    <xf numFmtId="0" fontId="7" fillId="3" borderId="6" xfId="7" applyFont="1" applyFill="1" applyBorder="1" applyAlignment="1" applyProtection="1">
      <alignment horizontal="center" vertical="center" textRotation="255" wrapText="1"/>
    </xf>
    <xf numFmtId="0" fontId="7" fillId="3" borderId="8" xfId="7" applyFont="1" applyFill="1" applyBorder="1" applyAlignment="1" applyProtection="1">
      <alignment horizontal="center" vertical="center" textRotation="255" wrapText="1"/>
    </xf>
    <xf numFmtId="0" fontId="7" fillId="0" borderId="6" xfId="7" applyFont="1" applyBorder="1" applyAlignment="1" applyProtection="1">
      <alignment vertical="center" wrapText="1"/>
    </xf>
    <xf numFmtId="49" fontId="7" fillId="0" borderId="31" xfId="7" applyNumberFormat="1" applyFont="1" applyBorder="1" applyAlignment="1" applyProtection="1">
      <alignment horizontal="left" vertical="center" wrapText="1"/>
      <protection locked="0"/>
    </xf>
    <xf numFmtId="49" fontId="7" fillId="0" borderId="28" xfId="7" applyNumberFormat="1" applyFont="1" applyBorder="1" applyAlignment="1" applyProtection="1">
      <alignment horizontal="left" vertical="center" wrapText="1"/>
      <protection locked="0"/>
    </xf>
    <xf numFmtId="49" fontId="7" fillId="0" borderId="31" xfId="7" applyNumberFormat="1" applyFont="1" applyBorder="1" applyAlignment="1" applyProtection="1">
      <alignment horizontal="left" vertical="center" shrinkToFit="1"/>
      <protection locked="0"/>
    </xf>
    <xf numFmtId="49" fontId="7" fillId="0" borderId="18" xfId="7" applyNumberFormat="1" applyFont="1" applyBorder="1" applyAlignment="1" applyProtection="1">
      <alignment horizontal="left" vertical="center" shrinkToFit="1"/>
      <protection locked="0"/>
    </xf>
    <xf numFmtId="49" fontId="7" fillId="0" borderId="28" xfId="7" applyNumberFormat="1" applyFont="1" applyBorder="1" applyAlignment="1" applyProtection="1">
      <alignment horizontal="left" vertical="center" shrinkToFit="1"/>
      <protection locked="0"/>
    </xf>
    <xf numFmtId="0" fontId="7" fillId="3" borderId="24" xfId="7" applyFont="1" applyFill="1" applyBorder="1" applyAlignment="1" applyProtection="1">
      <alignment horizontal="center" vertical="center"/>
    </xf>
    <xf numFmtId="0" fontId="7" fillId="3" borderId="0" xfId="7" applyFont="1" applyFill="1" applyBorder="1" applyAlignment="1" applyProtection="1">
      <alignment horizontal="center" vertical="center"/>
    </xf>
    <xf numFmtId="0" fontId="7" fillId="3" borderId="14" xfId="7" applyFont="1" applyFill="1" applyBorder="1" applyAlignment="1" applyProtection="1">
      <alignment horizontal="center" vertical="center"/>
    </xf>
    <xf numFmtId="0" fontId="7" fillId="0" borderId="31" xfId="7" applyFont="1" applyFill="1" applyBorder="1" applyAlignment="1" applyProtection="1">
      <alignment horizontal="left" vertical="center" shrinkToFit="1"/>
      <protection locked="0"/>
    </xf>
    <xf numFmtId="0" fontId="7" fillId="0" borderId="18" xfId="7" applyFont="1" applyFill="1" applyBorder="1" applyAlignment="1" applyProtection="1">
      <alignment horizontal="left" vertical="center" shrinkToFit="1"/>
      <protection locked="0"/>
    </xf>
    <xf numFmtId="0" fontId="7" fillId="0" borderId="28" xfId="7" applyFont="1" applyFill="1" applyBorder="1" applyAlignment="1" applyProtection="1">
      <alignment horizontal="left" vertical="center" shrinkToFit="1"/>
      <protection locked="0"/>
    </xf>
    <xf numFmtId="42" fontId="7" fillId="0" borderId="31" xfId="7" applyNumberFormat="1" applyFont="1" applyFill="1" applyBorder="1" applyAlignment="1" applyProtection="1">
      <alignment horizontal="left" vertical="center"/>
      <protection locked="0"/>
    </xf>
    <xf numFmtId="42" fontId="7" fillId="0" borderId="28" xfId="7" applyNumberFormat="1" applyFont="1" applyFill="1" applyBorder="1" applyAlignment="1" applyProtection="1">
      <alignment horizontal="left" vertical="center"/>
      <protection locked="0"/>
    </xf>
    <xf numFmtId="42" fontId="7" fillId="0" borderId="18" xfId="7" applyNumberFormat="1" applyFont="1" applyFill="1" applyBorder="1" applyAlignment="1" applyProtection="1">
      <alignment horizontal="left" vertical="center"/>
    </xf>
    <xf numFmtId="42" fontId="7" fillId="0" borderId="48" xfId="7" applyNumberFormat="1" applyFont="1" applyFill="1" applyBorder="1" applyAlignment="1" applyProtection="1">
      <alignment horizontal="left" vertical="center"/>
    </xf>
    <xf numFmtId="49" fontId="7" fillId="0" borderId="31" xfId="7" applyNumberFormat="1" applyFont="1" applyFill="1" applyBorder="1" applyAlignment="1" applyProtection="1">
      <alignment horizontal="left" vertical="top" wrapText="1"/>
      <protection locked="0"/>
    </xf>
    <xf numFmtId="49" fontId="7" fillId="0" borderId="18" xfId="7" applyNumberFormat="1" applyFont="1" applyFill="1" applyBorder="1" applyAlignment="1" applyProtection="1">
      <alignment horizontal="left" vertical="top" wrapText="1"/>
      <protection locked="0"/>
    </xf>
    <xf numFmtId="49" fontId="7" fillId="0" borderId="28" xfId="7" applyNumberFormat="1" applyFont="1" applyFill="1" applyBorder="1" applyAlignment="1" applyProtection="1">
      <alignment horizontal="left" vertical="top" wrapText="1"/>
      <protection locked="0"/>
    </xf>
    <xf numFmtId="182" fontId="7" fillId="0" borderId="31" xfId="7" applyNumberFormat="1" applyFont="1" applyFill="1" applyBorder="1" applyAlignment="1" applyProtection="1">
      <alignment horizontal="center" vertical="center"/>
      <protection locked="0"/>
    </xf>
    <xf numFmtId="182" fontId="7" fillId="0" borderId="18" xfId="7" applyNumberFormat="1" applyFont="1" applyFill="1" applyBorder="1" applyAlignment="1" applyProtection="1">
      <alignment horizontal="center" vertical="center"/>
      <protection locked="0"/>
    </xf>
    <xf numFmtId="182" fontId="7" fillId="0" borderId="28" xfId="7" applyNumberFormat="1" applyFont="1" applyFill="1" applyBorder="1" applyAlignment="1" applyProtection="1">
      <alignment horizontal="center" vertical="center"/>
      <protection locked="0"/>
    </xf>
    <xf numFmtId="0" fontId="7" fillId="0" borderId="31" xfId="7"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0" borderId="21" xfId="7" applyFont="1" applyFill="1" applyBorder="1" applyAlignment="1" applyProtection="1">
      <alignment horizontal="left" vertical="center"/>
    </xf>
    <xf numFmtId="49" fontId="7" fillId="0" borderId="31" xfId="7" applyNumberFormat="1" applyFont="1" applyFill="1" applyBorder="1" applyAlignment="1" applyProtection="1">
      <alignment horizontal="center" vertical="center" shrinkToFit="1"/>
      <protection locked="0"/>
    </xf>
    <xf numFmtId="49" fontId="7" fillId="0" borderId="28" xfId="7" applyNumberFormat="1" applyFont="1" applyFill="1" applyBorder="1" applyAlignment="1" applyProtection="1">
      <alignment horizontal="center" vertical="center" shrinkToFit="1"/>
      <protection locked="0"/>
    </xf>
    <xf numFmtId="0" fontId="7" fillId="3" borderId="1" xfId="7" applyFont="1" applyFill="1" applyBorder="1" applyAlignment="1" applyProtection="1">
      <alignment horizontal="left" vertical="center" wrapText="1"/>
    </xf>
    <xf numFmtId="0" fontId="7" fillId="3" borderId="17" xfId="7" applyFont="1" applyFill="1" applyBorder="1" applyAlignment="1" applyProtection="1">
      <alignment horizontal="left" vertical="center" wrapText="1"/>
    </xf>
    <xf numFmtId="0" fontId="7" fillId="3" borderId="10" xfId="7" applyFont="1" applyFill="1" applyBorder="1" applyAlignment="1" applyProtection="1">
      <alignment horizontal="left" vertical="center" wrapText="1"/>
    </xf>
    <xf numFmtId="0" fontId="7" fillId="3" borderId="24" xfId="7" applyFont="1" applyFill="1" applyBorder="1" applyAlignment="1" applyProtection="1">
      <alignment horizontal="left" vertical="center" wrapText="1"/>
    </xf>
    <xf numFmtId="0" fontId="7" fillId="3" borderId="0" xfId="7" applyFont="1" applyFill="1" applyBorder="1" applyAlignment="1" applyProtection="1">
      <alignment horizontal="left" vertical="center" wrapText="1"/>
    </xf>
    <xf numFmtId="0" fontId="7" fillId="3" borderId="14" xfId="7" applyFont="1" applyFill="1" applyBorder="1" applyAlignment="1" applyProtection="1">
      <alignment horizontal="left" vertical="center" wrapText="1"/>
    </xf>
    <xf numFmtId="0" fontId="7" fillId="3" borderId="6" xfId="7" applyFont="1" applyFill="1" applyBorder="1" applyAlignment="1" applyProtection="1">
      <alignment horizontal="left" vertical="center" wrapText="1"/>
    </xf>
    <xf numFmtId="0" fontId="7" fillId="3" borderId="3" xfId="7" applyFont="1" applyFill="1" applyBorder="1" applyAlignment="1" applyProtection="1">
      <alignment horizontal="left" vertical="center" wrapText="1"/>
    </xf>
    <xf numFmtId="0" fontId="7" fillId="3" borderId="8" xfId="7" applyFont="1" applyFill="1" applyBorder="1" applyAlignment="1" applyProtection="1">
      <alignment horizontal="left" vertical="center" wrapText="1"/>
    </xf>
    <xf numFmtId="180" fontId="7" fillId="0" borderId="13" xfId="7" applyNumberFormat="1" applyFont="1" applyBorder="1" applyAlignment="1" applyProtection="1">
      <alignment horizontal="center" vertical="center"/>
    </xf>
    <xf numFmtId="180" fontId="7" fillId="0" borderId="3" xfId="7" applyNumberFormat="1" applyFont="1" applyBorder="1" applyAlignment="1" applyProtection="1">
      <alignment horizontal="center" vertical="center"/>
    </xf>
    <xf numFmtId="0" fontId="7" fillId="2" borderId="18" xfId="7" applyFont="1" applyFill="1" applyBorder="1" applyAlignment="1" applyProtection="1">
      <alignment horizontal="center" vertical="center"/>
      <protection locked="0"/>
    </xf>
    <xf numFmtId="180" fontId="7" fillId="0" borderId="31" xfId="7"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7" fillId="0" borderId="34" xfId="7" applyFont="1" applyFill="1" applyBorder="1" applyAlignment="1" applyProtection="1">
      <alignment horizontal="center" vertical="center"/>
    </xf>
    <xf numFmtId="0" fontId="7" fillId="0" borderId="37" xfId="7" applyFont="1" applyFill="1" applyBorder="1" applyAlignment="1" applyProtection="1">
      <alignment horizontal="center" vertical="center"/>
    </xf>
    <xf numFmtId="14" fontId="3" fillId="0" borderId="66" xfId="7" applyNumberFormat="1" applyFont="1" applyFill="1" applyBorder="1" applyAlignment="1" applyProtection="1">
      <alignment horizontal="center" vertical="center" wrapText="1"/>
    </xf>
    <xf numFmtId="14" fontId="3" fillId="0" borderId="37" xfId="7" applyNumberFormat="1" applyFont="1" applyFill="1" applyBorder="1" applyAlignment="1" applyProtection="1">
      <alignment horizontal="center" vertical="center"/>
    </xf>
    <xf numFmtId="14" fontId="3" fillId="0" borderId="53" xfId="7" applyNumberFormat="1" applyFont="1" applyFill="1" applyBorder="1" applyAlignment="1" applyProtection="1">
      <alignment horizontal="center" vertical="center"/>
    </xf>
    <xf numFmtId="49" fontId="7" fillId="0" borderId="31" xfId="7" applyNumberFormat="1" applyFont="1" applyFill="1" applyBorder="1" applyAlignment="1" applyProtection="1">
      <alignment horizontal="left" vertical="center" wrapText="1" shrinkToFit="1"/>
      <protection locked="0"/>
    </xf>
    <xf numFmtId="49" fontId="7" fillId="0" borderId="18" xfId="7" applyNumberFormat="1" applyFont="1" applyFill="1" applyBorder="1" applyAlignment="1" applyProtection="1">
      <alignment horizontal="left" vertical="center" wrapText="1" shrinkToFit="1"/>
      <protection locked="0"/>
    </xf>
    <xf numFmtId="181" fontId="7" fillId="0" borderId="31" xfId="8" applyNumberFormat="1" applyFont="1" applyBorder="1" applyAlignment="1" applyProtection="1">
      <alignment horizontal="center" vertical="center"/>
      <protection locked="0"/>
    </xf>
    <xf numFmtId="181" fontId="7" fillId="0" borderId="18" xfId="8" applyNumberFormat="1" applyFont="1" applyBorder="1" applyAlignment="1" applyProtection="1">
      <alignment horizontal="center" vertical="center"/>
      <protection locked="0"/>
    </xf>
    <xf numFmtId="181" fontId="7" fillId="0" borderId="28" xfId="8" applyNumberFormat="1" applyFont="1" applyBorder="1" applyAlignment="1" applyProtection="1">
      <alignment horizontal="center" vertical="center"/>
      <protection locked="0"/>
    </xf>
    <xf numFmtId="49" fontId="7" fillId="0" borderId="48" xfId="7" applyNumberFormat="1" applyFont="1" applyFill="1" applyBorder="1" applyAlignment="1" applyProtection="1">
      <alignment horizontal="left" vertical="center" wrapText="1" shrinkToFit="1"/>
      <protection locked="0"/>
    </xf>
    <xf numFmtId="0" fontId="7" fillId="0" borderId="31" xfId="7" applyFont="1" applyFill="1" applyBorder="1" applyAlignment="1" applyProtection="1">
      <alignment horizontal="center" vertical="center"/>
    </xf>
    <xf numFmtId="0" fontId="7" fillId="0" borderId="18" xfId="7" applyFont="1" applyFill="1" applyBorder="1" applyAlignment="1" applyProtection="1">
      <alignment horizontal="center" vertical="center"/>
    </xf>
    <xf numFmtId="0" fontId="7" fillId="0" borderId="48" xfId="7" applyFont="1" applyFill="1" applyBorder="1" applyAlignment="1" applyProtection="1">
      <alignment horizontal="center" vertical="center"/>
    </xf>
    <xf numFmtId="14" fontId="7" fillId="0" borderId="49" xfId="7" applyNumberFormat="1" applyFont="1" applyFill="1" applyBorder="1" applyAlignment="1" applyProtection="1">
      <alignment horizontal="center" vertical="center"/>
    </xf>
    <xf numFmtId="14" fontId="7" fillId="0" borderId="18" xfId="7" applyNumberFormat="1" applyFont="1" applyFill="1" applyBorder="1" applyAlignment="1" applyProtection="1">
      <alignment horizontal="center" vertical="center"/>
    </xf>
    <xf numFmtId="14" fontId="7" fillId="0" borderId="48" xfId="7" applyNumberFormat="1" applyFont="1" applyFill="1" applyBorder="1" applyAlignment="1" applyProtection="1">
      <alignment horizontal="center" vertical="center"/>
    </xf>
    <xf numFmtId="0" fontId="7" fillId="0" borderId="31" xfId="7" applyFont="1" applyBorder="1" applyAlignment="1" applyProtection="1">
      <alignment horizontal="center" vertical="center"/>
      <protection locked="0"/>
    </xf>
    <xf numFmtId="0" fontId="7" fillId="0" borderId="18" xfId="7" applyFont="1" applyBorder="1" applyAlignment="1" applyProtection="1">
      <alignment horizontal="center" vertical="center"/>
      <protection locked="0"/>
    </xf>
    <xf numFmtId="0" fontId="7" fillId="0" borderId="39" xfId="7" applyFont="1" applyFill="1" applyBorder="1" applyAlignment="1" applyProtection="1">
      <alignment horizontal="left" vertical="center" wrapText="1" shrinkToFit="1"/>
    </xf>
    <xf numFmtId="0" fontId="7" fillId="0" borderId="54" xfId="7" applyFont="1" applyFill="1" applyBorder="1" applyAlignment="1" applyProtection="1">
      <alignment horizontal="left" vertical="center" shrinkToFit="1"/>
    </xf>
    <xf numFmtId="0" fontId="7" fillId="0" borderId="55" xfId="7" applyFont="1" applyFill="1" applyBorder="1" applyAlignment="1" applyProtection="1">
      <alignment horizontal="left" vertical="center" shrinkToFit="1"/>
    </xf>
    <xf numFmtId="0" fontId="7" fillId="2" borderId="31" xfId="9" applyFont="1" applyFill="1" applyBorder="1" applyAlignment="1" applyProtection="1">
      <alignment horizontal="center" vertical="center" wrapText="1" shrinkToFit="1"/>
      <protection locked="0"/>
    </xf>
    <xf numFmtId="0" fontId="7" fillId="2" borderId="28" xfId="9" applyFont="1" applyFill="1" applyBorder="1" applyAlignment="1" applyProtection="1">
      <alignment horizontal="center" vertical="center" wrapText="1" shrinkToFit="1"/>
      <protection locked="0"/>
    </xf>
    <xf numFmtId="0" fontId="7" fillId="0" borderId="32" xfId="7" applyFont="1" applyFill="1" applyBorder="1" applyAlignment="1" applyProtection="1">
      <alignment horizontal="center" vertical="center"/>
    </xf>
    <xf numFmtId="0" fontId="7" fillId="0" borderId="33" xfId="7" applyFont="1" applyFill="1" applyBorder="1" applyAlignment="1" applyProtection="1">
      <alignment horizontal="center" vertical="center"/>
    </xf>
    <xf numFmtId="0" fontId="7" fillId="0" borderId="25" xfId="7" applyFont="1" applyFill="1" applyBorder="1" applyAlignment="1" applyProtection="1">
      <alignment horizontal="center" vertical="center"/>
    </xf>
    <xf numFmtId="14" fontId="7" fillId="2" borderId="31" xfId="10" applyNumberFormat="1" applyFont="1" applyFill="1" applyBorder="1" applyAlignment="1" applyProtection="1">
      <alignment horizontal="center" vertical="center"/>
      <protection locked="0"/>
    </xf>
    <xf numFmtId="14" fontId="7" fillId="2" borderId="18" xfId="10" applyNumberFormat="1" applyFont="1" applyFill="1" applyBorder="1" applyAlignment="1" applyProtection="1">
      <alignment horizontal="center" vertical="center"/>
      <protection locked="0"/>
    </xf>
    <xf numFmtId="14" fontId="7" fillId="2" borderId="28" xfId="10" applyNumberFormat="1" applyFont="1" applyFill="1" applyBorder="1" applyAlignment="1" applyProtection="1">
      <alignment horizontal="center" vertical="center"/>
      <protection locked="0"/>
    </xf>
    <xf numFmtId="0" fontId="7" fillId="0" borderId="2" xfId="8" applyFont="1" applyBorder="1" applyAlignment="1" applyProtection="1">
      <alignment horizontal="center" vertical="center"/>
    </xf>
    <xf numFmtId="0" fontId="7" fillId="0" borderId="7" xfId="8" applyFont="1" applyBorder="1" applyAlignment="1" applyProtection="1">
      <alignment horizontal="center" vertical="center"/>
    </xf>
    <xf numFmtId="0" fontId="17" fillId="0" borderId="0" xfId="8" applyFont="1" applyBorder="1" applyAlignment="1" applyProtection="1">
      <alignment horizontal="center" vertical="center" shrinkToFit="1"/>
    </xf>
    <xf numFmtId="0" fontId="7" fillId="3" borderId="10" xfId="8" applyFont="1" applyFill="1" applyBorder="1" applyAlignment="1" applyProtection="1">
      <alignment horizontal="left" vertical="center"/>
    </xf>
    <xf numFmtId="0" fontId="7" fillId="3" borderId="24" xfId="8" applyFont="1" applyFill="1" applyBorder="1" applyAlignment="1" applyProtection="1">
      <alignment horizontal="left" vertical="center" wrapText="1"/>
    </xf>
    <xf numFmtId="0" fontId="7" fillId="3" borderId="0" xfId="8" applyFont="1" applyFill="1" applyBorder="1" applyAlignment="1" applyProtection="1">
      <alignment horizontal="left" vertical="center" wrapText="1"/>
    </xf>
    <xf numFmtId="0" fontId="7" fillId="3" borderId="14" xfId="8" applyFont="1" applyFill="1" applyBorder="1" applyAlignment="1" applyProtection="1">
      <alignment horizontal="left" vertical="center"/>
    </xf>
    <xf numFmtId="0" fontId="7" fillId="3" borderId="24" xfId="8" applyFont="1" applyFill="1" applyBorder="1" applyAlignment="1" applyProtection="1">
      <alignment horizontal="left" vertical="center"/>
    </xf>
    <xf numFmtId="0" fontId="7" fillId="3" borderId="0" xfId="8"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2" xfId="8" applyNumberFormat="1" applyFont="1" applyBorder="1" applyAlignment="1" applyProtection="1">
      <alignment horizontal="center" vertical="center" wrapText="1"/>
    </xf>
    <xf numFmtId="0" fontId="7" fillId="0" borderId="38" xfId="8" applyNumberFormat="1" applyFont="1" applyBorder="1" applyAlignment="1" applyProtection="1">
      <alignment horizontal="center" vertical="center" wrapText="1"/>
    </xf>
    <xf numFmtId="0" fontId="7" fillId="2" borderId="31" xfId="8" applyNumberFormat="1" applyFont="1" applyFill="1" applyBorder="1" applyAlignment="1" applyProtection="1">
      <alignment horizontal="center" vertical="center"/>
      <protection locked="0"/>
    </xf>
    <xf numFmtId="0" fontId="7" fillId="2" borderId="18" xfId="8" applyNumberFormat="1" applyFont="1" applyFill="1" applyBorder="1" applyAlignment="1" applyProtection="1">
      <alignment horizontal="center" vertical="center"/>
      <protection locked="0"/>
    </xf>
    <xf numFmtId="0" fontId="7" fillId="2" borderId="28" xfId="8" applyNumberFormat="1" applyFont="1" applyFill="1" applyBorder="1" applyAlignment="1" applyProtection="1">
      <alignment horizontal="center" vertical="center"/>
      <protection locked="0"/>
    </xf>
    <xf numFmtId="0" fontId="7" fillId="0" borderId="32" xfId="8" applyNumberFormat="1" applyFont="1" applyFill="1" applyBorder="1" applyAlignment="1" applyProtection="1">
      <alignment vertical="center" shrinkToFit="1"/>
    </xf>
    <xf numFmtId="0" fontId="7" fillId="0" borderId="33" xfId="8" applyNumberFormat="1" applyFont="1" applyFill="1" applyBorder="1" applyAlignment="1" applyProtection="1">
      <alignment vertical="center" shrinkToFit="1"/>
    </xf>
    <xf numFmtId="0" fontId="7" fillId="0" borderId="25" xfId="8" applyNumberFormat="1" applyFont="1" applyFill="1" applyBorder="1" applyAlignment="1" applyProtection="1">
      <alignment vertical="center" shrinkToFit="1"/>
    </xf>
    <xf numFmtId="0" fontId="7" fillId="0" borderId="24" xfId="8" applyNumberFormat="1" applyFont="1" applyBorder="1" applyAlignment="1" applyProtection="1">
      <alignment horizontal="right" vertical="center"/>
    </xf>
    <xf numFmtId="0" fontId="7" fillId="0" borderId="45" xfId="8" applyNumberFormat="1" applyFont="1" applyBorder="1" applyAlignment="1" applyProtection="1">
      <alignment horizontal="right" vertical="center"/>
    </xf>
    <xf numFmtId="0" fontId="7" fillId="5" borderId="46" xfId="8" applyNumberFormat="1" applyFont="1" applyFill="1" applyBorder="1" applyAlignment="1" applyProtection="1">
      <alignment horizontal="center" vertical="center" shrinkToFit="1"/>
      <protection locked="0"/>
    </xf>
    <xf numFmtId="0" fontId="7" fillId="5" borderId="47" xfId="8" applyNumberFormat="1" applyFont="1" applyFill="1" applyBorder="1" applyAlignment="1" applyProtection="1">
      <alignment horizontal="center" vertical="center" shrinkToFit="1"/>
      <protection locked="0"/>
    </xf>
    <xf numFmtId="0" fontId="7" fillId="5" borderId="34" xfId="8" applyNumberFormat="1" applyFont="1" applyFill="1" applyBorder="1" applyAlignment="1" applyProtection="1">
      <alignment horizontal="center" vertical="center" shrinkToFit="1"/>
      <protection locked="0"/>
    </xf>
    <xf numFmtId="0" fontId="7" fillId="5" borderId="65" xfId="8" applyNumberFormat="1" applyFont="1" applyFill="1" applyBorder="1" applyAlignment="1" applyProtection="1">
      <alignment horizontal="center" vertical="center" shrinkToFit="1"/>
      <protection locked="0"/>
    </xf>
    <xf numFmtId="0" fontId="7" fillId="0" borderId="31" xfId="8" applyNumberFormat="1" applyFont="1" applyFill="1" applyBorder="1" applyAlignment="1" applyProtection="1">
      <alignment horizontal="left" vertical="center" wrapText="1"/>
      <protection locked="0"/>
    </xf>
    <xf numFmtId="0" fontId="7" fillId="0" borderId="18" xfId="0" applyNumberFormat="1" applyFont="1" applyBorder="1" applyAlignment="1" applyProtection="1">
      <alignment horizontal="left" vertical="center" wrapText="1"/>
      <protection locked="0"/>
    </xf>
    <xf numFmtId="0" fontId="7" fillId="0" borderId="28" xfId="0" applyNumberFormat="1" applyFont="1" applyBorder="1" applyAlignment="1" applyProtection="1">
      <alignment horizontal="left" vertical="center" wrapText="1"/>
      <protection locked="0"/>
    </xf>
    <xf numFmtId="0" fontId="7" fillId="0" borderId="31" xfId="0" applyNumberFormat="1" applyFont="1" applyBorder="1" applyAlignment="1" applyProtection="1">
      <alignment horizontal="left" vertical="center" wrapText="1"/>
      <protection locked="0"/>
    </xf>
    <xf numFmtId="0" fontId="7" fillId="3" borderId="73" xfId="8" applyNumberFormat="1" applyFont="1" applyFill="1" applyBorder="1" applyAlignment="1" applyProtection="1">
      <alignment horizontal="center" vertical="center"/>
    </xf>
    <xf numFmtId="0" fontId="7" fillId="3" borderId="71" xfId="8" applyNumberFormat="1" applyFont="1" applyFill="1" applyBorder="1" applyAlignment="1" applyProtection="1">
      <alignment horizontal="center" vertical="center"/>
    </xf>
    <xf numFmtId="0" fontId="7" fillId="0" borderId="6" xfId="0" applyNumberFormat="1" applyFont="1" applyBorder="1" applyAlignment="1" applyProtection="1">
      <alignment horizontal="center" vertical="center"/>
    </xf>
    <xf numFmtId="0" fontId="7" fillId="0" borderId="44" xfId="0" applyNumberFormat="1" applyFont="1" applyBorder="1" applyAlignment="1" applyProtection="1">
      <alignment horizontal="center" vertical="center"/>
    </xf>
    <xf numFmtId="0" fontId="7" fillId="0" borderId="49" xfId="8" applyNumberFormat="1" applyFont="1" applyFill="1" applyBorder="1" applyAlignment="1" applyProtection="1">
      <alignment horizontal="center" vertical="center" wrapText="1"/>
    </xf>
    <xf numFmtId="0" fontId="7" fillId="0" borderId="28" xfId="8" applyNumberFormat="1" applyFont="1" applyFill="1" applyBorder="1" applyAlignment="1" applyProtection="1">
      <alignment horizontal="center" vertical="center" wrapText="1"/>
    </xf>
    <xf numFmtId="0" fontId="7" fillId="0" borderId="31" xfId="0" applyNumberFormat="1" applyFont="1" applyBorder="1" applyAlignment="1" applyProtection="1">
      <alignment horizontal="center" vertical="center" wrapText="1"/>
      <protection locked="0"/>
    </xf>
    <xf numFmtId="0" fontId="7" fillId="0" borderId="18" xfId="0" applyNumberFormat="1" applyFont="1" applyBorder="1" applyAlignment="1" applyProtection="1">
      <alignment horizontal="center" vertical="center" wrapText="1"/>
      <protection locked="0"/>
    </xf>
    <xf numFmtId="0" fontId="7" fillId="0" borderId="28" xfId="0" applyNumberFormat="1" applyFont="1" applyBorder="1" applyAlignment="1" applyProtection="1">
      <alignment horizontal="center" vertical="center" wrapText="1"/>
      <protection locked="0"/>
    </xf>
    <xf numFmtId="0" fontId="7" fillId="3" borderId="9" xfId="8" applyNumberFormat="1" applyFont="1" applyFill="1" applyBorder="1" applyAlignment="1" applyProtection="1">
      <alignment horizontal="center" vertical="center" wrapText="1"/>
    </xf>
    <xf numFmtId="0" fontId="7" fillId="3" borderId="35" xfId="8" applyNumberFormat="1" applyFont="1" applyFill="1" applyBorder="1" applyAlignment="1" applyProtection="1">
      <alignment horizontal="center" vertical="center" wrapText="1"/>
    </xf>
    <xf numFmtId="0" fontId="7" fillId="2" borderId="65" xfId="8" applyNumberFormat="1" applyFont="1" applyFill="1" applyBorder="1" applyAlignment="1" applyProtection="1">
      <alignment horizontal="center" vertical="center"/>
      <protection locked="0"/>
    </xf>
    <xf numFmtId="0" fontId="7" fillId="5" borderId="31" xfId="8" applyNumberFormat="1" applyFont="1" applyFill="1" applyBorder="1" applyAlignment="1" applyProtection="1">
      <alignment horizontal="center" vertical="center" shrinkToFit="1"/>
      <protection locked="0"/>
    </xf>
    <xf numFmtId="0" fontId="7" fillId="5" borderId="28" xfId="0" applyNumberFormat="1" applyFont="1" applyFill="1" applyBorder="1" applyAlignment="1" applyProtection="1">
      <alignment horizontal="center" vertical="center" shrinkToFit="1"/>
      <protection locked="0"/>
    </xf>
    <xf numFmtId="0" fontId="7" fillId="0" borderId="31" xfId="8" applyNumberFormat="1" applyFont="1" applyFill="1" applyBorder="1" applyAlignment="1" applyProtection="1">
      <alignment horizontal="right" vertical="center" shrinkToFit="1"/>
    </xf>
    <xf numFmtId="0" fontId="7" fillId="0" borderId="18" xfId="8" applyNumberFormat="1" applyFont="1" applyFill="1" applyBorder="1" applyAlignment="1" applyProtection="1">
      <alignment horizontal="right" vertical="center" shrinkToFit="1"/>
    </xf>
    <xf numFmtId="0" fontId="7" fillId="5" borderId="18" xfId="8" applyNumberFormat="1" applyFont="1" applyFill="1" applyBorder="1" applyAlignment="1" applyProtection="1">
      <alignment horizontal="center" vertical="center" shrinkToFit="1"/>
      <protection locked="0"/>
    </xf>
    <xf numFmtId="0" fontId="7" fillId="5" borderId="28" xfId="8" applyNumberFormat="1" applyFont="1" applyFill="1" applyBorder="1" applyAlignment="1" applyProtection="1">
      <alignment horizontal="center" vertical="center" shrinkToFit="1"/>
      <protection locked="0"/>
    </xf>
    <xf numFmtId="0" fontId="7" fillId="3" borderId="1" xfId="8" applyFont="1" applyFill="1" applyBorder="1" applyAlignment="1" applyProtection="1">
      <alignment vertical="center" wrapText="1"/>
    </xf>
    <xf numFmtId="0" fontId="7" fillId="3" borderId="17" xfId="8" applyFont="1" applyFill="1" applyBorder="1" applyAlignment="1" applyProtection="1">
      <alignment vertical="center" wrapText="1"/>
    </xf>
    <xf numFmtId="0" fontId="7" fillId="3" borderId="10" xfId="8" applyFont="1" applyFill="1" applyBorder="1" applyAlignment="1" applyProtection="1">
      <alignment vertical="center" wrapText="1"/>
    </xf>
    <xf numFmtId="0" fontId="7" fillId="3" borderId="24" xfId="8" applyFont="1" applyFill="1" applyBorder="1" applyAlignment="1" applyProtection="1">
      <alignment vertical="center" wrapText="1"/>
    </xf>
    <xf numFmtId="0" fontId="7" fillId="3" borderId="0" xfId="8" applyFont="1" applyFill="1" applyBorder="1" applyAlignment="1" applyProtection="1">
      <alignment vertical="center" wrapText="1"/>
    </xf>
    <xf numFmtId="0" fontId="7" fillId="3" borderId="14" xfId="8" applyFont="1" applyFill="1" applyBorder="1" applyAlignment="1" applyProtection="1">
      <alignment vertical="center" wrapText="1"/>
    </xf>
    <xf numFmtId="0" fontId="7" fillId="2" borderId="31" xfId="8" applyNumberFormat="1" applyFont="1" applyFill="1" applyBorder="1" applyAlignment="1" applyProtection="1">
      <alignment horizontal="center" vertical="center" wrapText="1"/>
      <protection locked="0"/>
    </xf>
    <xf numFmtId="0" fontId="7" fillId="2" borderId="18" xfId="8" applyNumberFormat="1" applyFont="1" applyFill="1" applyBorder="1" applyAlignment="1" applyProtection="1">
      <alignment horizontal="center" vertical="center" wrapText="1"/>
      <protection locked="0"/>
    </xf>
    <xf numFmtId="0" fontId="7" fillId="2" borderId="28" xfId="8" applyNumberFormat="1" applyFont="1" applyFill="1" applyBorder="1" applyAlignment="1" applyProtection="1">
      <alignment horizontal="center" vertical="center" wrapText="1"/>
      <protection locked="0"/>
    </xf>
    <xf numFmtId="0" fontId="7" fillId="0" borderId="31" xfId="8" applyNumberFormat="1" applyFont="1" applyFill="1" applyBorder="1" applyAlignment="1" applyProtection="1">
      <alignment horizontal="left" vertical="center" wrapText="1" shrinkToFit="1"/>
    </xf>
    <xf numFmtId="0" fontId="7" fillId="0" borderId="18" xfId="8" applyNumberFormat="1" applyFont="1" applyFill="1" applyBorder="1" applyAlignment="1" applyProtection="1">
      <alignment horizontal="left" vertical="center" wrapText="1" shrinkToFit="1"/>
    </xf>
    <xf numFmtId="0" fontId="7" fillId="0" borderId="48" xfId="8" applyNumberFormat="1" applyFont="1" applyFill="1" applyBorder="1" applyAlignment="1" applyProtection="1">
      <alignment horizontal="left" vertical="center" wrapText="1" shrinkToFit="1"/>
    </xf>
    <xf numFmtId="0" fontId="7" fillId="0" borderId="31" xfId="8" applyNumberFormat="1" applyFont="1" applyFill="1" applyBorder="1" applyAlignment="1" applyProtection="1">
      <alignment horizontal="center" vertical="center" shrinkToFit="1"/>
      <protection locked="0"/>
    </xf>
    <xf numFmtId="0" fontId="7" fillId="0" borderId="18" xfId="8" applyNumberFormat="1" applyFont="1" applyFill="1" applyBorder="1" applyAlignment="1" applyProtection="1">
      <alignment horizontal="center" vertical="center" shrinkToFit="1"/>
      <protection locked="0"/>
    </xf>
    <xf numFmtId="0" fontId="7" fillId="0" borderId="28" xfId="8" applyNumberFormat="1" applyFont="1" applyFill="1" applyBorder="1" applyAlignment="1" applyProtection="1">
      <alignment horizontal="center" vertical="center" shrinkToFit="1"/>
      <protection locked="0"/>
    </xf>
    <xf numFmtId="0" fontId="7" fillId="3" borderId="41" xfId="8" applyNumberFormat="1" applyFont="1" applyFill="1" applyBorder="1" applyAlignment="1" applyProtection="1">
      <alignment horizontal="center" vertical="center" wrapText="1"/>
    </xf>
    <xf numFmtId="0" fontId="7" fillId="0" borderId="31" xfId="8" applyNumberFormat="1" applyFont="1" applyFill="1" applyBorder="1" applyAlignment="1" applyProtection="1">
      <alignment horizontal="left" vertical="center" shrinkToFit="1"/>
      <protection locked="0"/>
    </xf>
    <xf numFmtId="0" fontId="7" fillId="0" borderId="18" xfId="0" applyNumberFormat="1" applyFont="1" applyBorder="1" applyAlignment="1" applyProtection="1">
      <alignment horizontal="left" vertical="center" shrinkToFit="1"/>
      <protection locked="0"/>
    </xf>
    <xf numFmtId="0" fontId="7" fillId="0" borderId="28" xfId="0" applyNumberFormat="1" applyFont="1" applyBorder="1" applyAlignment="1" applyProtection="1">
      <alignment horizontal="left" vertical="center" shrinkToFit="1"/>
      <protection locked="0"/>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8" applyNumberFormat="1" applyFont="1" applyFill="1" applyBorder="1" applyAlignment="1" applyProtection="1">
      <alignment horizontal="center" vertical="center"/>
    </xf>
    <xf numFmtId="0" fontId="7" fillId="0" borderId="38" xfId="8" applyNumberFormat="1" applyFont="1" applyFill="1" applyBorder="1" applyAlignment="1" applyProtection="1">
      <alignment horizontal="center" vertical="center"/>
    </xf>
    <xf numFmtId="0" fontId="7" fillId="2" borderId="31" xfId="8" applyNumberFormat="1" applyFont="1" applyFill="1" applyBorder="1" applyAlignment="1" applyProtection="1">
      <alignment horizontal="center" vertical="center" shrinkToFit="1"/>
      <protection locked="0"/>
    </xf>
    <xf numFmtId="0" fontId="7" fillId="2" borderId="18" xfId="8" applyNumberFormat="1" applyFont="1" applyFill="1" applyBorder="1" applyAlignment="1" applyProtection="1">
      <alignment horizontal="center" vertical="center" shrinkToFit="1"/>
      <protection locked="0"/>
    </xf>
    <xf numFmtId="0" fontId="7" fillId="2" borderId="28" xfId="8" applyNumberFormat="1" applyFont="1" applyFill="1" applyBorder="1" applyAlignment="1" applyProtection="1">
      <alignment horizontal="center" vertical="center" shrinkToFit="1"/>
      <protection locked="0"/>
    </xf>
    <xf numFmtId="0" fontId="7" fillId="3" borderId="24" xfId="0" applyNumberFormat="1" applyFont="1" applyFill="1" applyBorder="1" applyAlignment="1" applyProtection="1">
      <alignment horizontal="center" vertical="center" wrapText="1"/>
    </xf>
    <xf numFmtId="0" fontId="7" fillId="3" borderId="45" xfId="0" applyNumberFormat="1" applyFont="1" applyFill="1" applyBorder="1" applyAlignment="1" applyProtection="1">
      <alignment horizontal="center" vertical="center" wrapText="1"/>
    </xf>
    <xf numFmtId="0" fontId="7" fillId="0" borderId="31" xfId="8" applyNumberFormat="1" applyFont="1" applyFill="1" applyBorder="1" applyAlignment="1" applyProtection="1">
      <alignment horizontal="center" vertical="center" shrinkToFit="1"/>
    </xf>
    <xf numFmtId="0" fontId="7" fillId="0" borderId="18" xfId="8" applyNumberFormat="1" applyFont="1" applyFill="1" applyBorder="1" applyAlignment="1" applyProtection="1">
      <alignment horizontal="center" vertical="center" shrinkToFit="1"/>
    </xf>
    <xf numFmtId="0" fontId="7" fillId="0" borderId="28" xfId="8" applyNumberFormat="1" applyFont="1" applyFill="1" applyBorder="1" applyAlignment="1" applyProtection="1">
      <alignment horizontal="center" vertical="center" shrinkToFit="1"/>
    </xf>
    <xf numFmtId="0" fontId="7" fillId="0" borderId="31" xfId="0" applyNumberFormat="1" applyFont="1" applyBorder="1" applyAlignment="1" applyProtection="1">
      <alignment horizontal="center" vertical="center" shrinkToFit="1"/>
      <protection locked="0"/>
    </xf>
    <xf numFmtId="0" fontId="7" fillId="0" borderId="18" xfId="0" applyNumberFormat="1" applyFont="1" applyBorder="1" applyAlignment="1" applyProtection="1">
      <alignment horizontal="center" vertical="center" shrinkToFit="1"/>
      <protection locked="0"/>
    </xf>
    <xf numFmtId="0" fontId="7" fillId="0" borderId="28" xfId="0" applyNumberFormat="1" applyFont="1" applyBorder="1" applyAlignment="1" applyProtection="1">
      <alignment horizontal="center" vertical="center" shrinkToFit="1"/>
      <protection locked="0"/>
    </xf>
    <xf numFmtId="0" fontId="7" fillId="0" borderId="24" xfId="8" applyNumberFormat="1" applyFont="1" applyFill="1" applyBorder="1" applyAlignment="1" applyProtection="1">
      <alignment horizontal="right" vertical="center"/>
    </xf>
    <xf numFmtId="0" fontId="7" fillId="0" borderId="45" xfId="8" applyNumberFormat="1" applyFont="1" applyFill="1" applyBorder="1" applyAlignment="1" applyProtection="1">
      <alignment horizontal="right" vertical="center"/>
    </xf>
    <xf numFmtId="0" fontId="7" fillId="0" borderId="18" xfId="8" applyNumberFormat="1" applyFont="1" applyFill="1" applyBorder="1" applyAlignment="1" applyProtection="1">
      <alignment horizontal="left" vertical="center" shrinkToFit="1"/>
      <protection locked="0"/>
    </xf>
    <xf numFmtId="0" fontId="7" fillId="0" borderId="28" xfId="8" applyNumberFormat="1" applyFont="1" applyFill="1" applyBorder="1" applyAlignment="1" applyProtection="1">
      <alignment horizontal="left" vertical="center" shrinkToFit="1"/>
      <protection locked="0"/>
    </xf>
    <xf numFmtId="0" fontId="7" fillId="0" borderId="2" xfId="8" applyNumberFormat="1" applyFont="1" applyFill="1" applyBorder="1" applyAlignment="1" applyProtection="1">
      <alignment horizontal="right" vertical="center"/>
    </xf>
    <xf numFmtId="0" fontId="7" fillId="0" borderId="38" xfId="8" applyNumberFormat="1" applyFont="1" applyFill="1" applyBorder="1" applyAlignment="1" applyProtection="1">
      <alignment horizontal="right" vertical="center"/>
    </xf>
    <xf numFmtId="0" fontId="7" fillId="3" borderId="6" xfId="0" applyNumberFormat="1" applyFont="1" applyFill="1" applyBorder="1" applyAlignment="1" applyProtection="1">
      <alignment horizontal="center" vertical="center" wrapText="1"/>
    </xf>
    <xf numFmtId="0" fontId="7" fillId="3" borderId="3" xfId="0" applyNumberFormat="1" applyFont="1" applyFill="1" applyBorder="1" applyAlignment="1" applyProtection="1">
      <alignment horizontal="center" vertical="center" wrapText="1"/>
    </xf>
    <xf numFmtId="0" fontId="7" fillId="0" borderId="1" xfId="8" applyNumberFormat="1" applyFont="1" applyFill="1" applyBorder="1" applyAlignment="1" applyProtection="1">
      <alignment horizontal="right" vertical="center"/>
    </xf>
    <xf numFmtId="0" fontId="7" fillId="0" borderId="17" xfId="8" applyNumberFormat="1" applyFont="1" applyFill="1" applyBorder="1" applyAlignment="1" applyProtection="1">
      <alignment horizontal="right" vertical="center"/>
    </xf>
    <xf numFmtId="0" fontId="7" fillId="0" borderId="2" xfId="8" applyNumberFormat="1" applyFont="1" applyFill="1" applyBorder="1" applyAlignment="1" applyProtection="1">
      <alignment horizontal="center" vertical="center" wrapText="1" shrinkToFit="1"/>
    </xf>
    <xf numFmtId="0" fontId="7" fillId="0" borderId="38" xfId="8" applyNumberFormat="1" applyFont="1" applyFill="1" applyBorder="1" applyAlignment="1" applyProtection="1">
      <alignment horizontal="center" vertical="center" shrinkToFit="1"/>
    </xf>
    <xf numFmtId="0" fontId="7" fillId="0" borderId="77" xfId="8" applyNumberFormat="1" applyFont="1" applyFill="1" applyBorder="1" applyAlignment="1" applyProtection="1">
      <alignment horizontal="center" vertical="center" shrinkToFit="1"/>
    </xf>
    <xf numFmtId="0" fontId="7" fillId="0" borderId="43" xfId="8" applyNumberFormat="1" applyFont="1" applyFill="1" applyBorder="1" applyAlignment="1" applyProtection="1">
      <alignment horizontal="center" vertical="center" shrinkToFit="1"/>
    </xf>
    <xf numFmtId="0" fontId="7" fillId="0" borderId="73" xfId="8" applyNumberFormat="1" applyFont="1" applyFill="1" applyBorder="1" applyAlignment="1" applyProtection="1">
      <alignment horizontal="right" vertical="center"/>
    </xf>
    <xf numFmtId="0" fontId="7" fillId="0" borderId="71" xfId="8" applyNumberFormat="1" applyFont="1" applyFill="1" applyBorder="1" applyAlignment="1" applyProtection="1">
      <alignment horizontal="right" vertical="center"/>
    </xf>
    <xf numFmtId="0" fontId="7" fillId="0" borderId="6" xfId="8" applyNumberFormat="1" applyFont="1" applyFill="1" applyBorder="1" applyAlignment="1" applyProtection="1">
      <alignment horizontal="right" vertical="center"/>
    </xf>
    <xf numFmtId="0" fontId="7" fillId="0" borderId="44" xfId="8" applyNumberFormat="1" applyFont="1" applyFill="1" applyBorder="1" applyAlignment="1" applyProtection="1">
      <alignment horizontal="right" vertical="center"/>
    </xf>
    <xf numFmtId="0" fontId="7" fillId="3" borderId="2"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17"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27" xfId="8" applyNumberFormat="1" applyFont="1" applyFill="1" applyBorder="1" applyAlignment="1" applyProtection="1">
      <alignment horizontal="center" vertical="center" wrapText="1" shrinkToFit="1"/>
    </xf>
    <xf numFmtId="0" fontId="7" fillId="0" borderId="40" xfId="8" applyNumberFormat="1" applyFont="1" applyFill="1" applyBorder="1" applyAlignment="1" applyProtection="1">
      <alignment horizontal="center" vertical="center" shrinkToFit="1"/>
    </xf>
    <xf numFmtId="0" fontId="7" fillId="0" borderId="2" xfId="8" applyNumberFormat="1" applyFont="1" applyFill="1" applyBorder="1" applyAlignment="1" applyProtection="1">
      <alignment horizontal="center" vertical="center" shrinkToFit="1"/>
    </xf>
    <xf numFmtId="0" fontId="7" fillId="0" borderId="6"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3" borderId="14" xfId="8" applyFont="1" applyFill="1" applyBorder="1" applyAlignment="1" applyProtection="1">
      <alignment horizontal="left" vertical="center" wrapText="1"/>
    </xf>
    <xf numFmtId="0" fontId="7" fillId="0" borderId="2" xfId="8" applyNumberFormat="1" applyFont="1" applyBorder="1" applyAlignment="1" applyProtection="1">
      <alignment horizontal="center" vertical="center"/>
    </xf>
    <xf numFmtId="0" fontId="7" fillId="0" borderId="38" xfId="8" applyNumberFormat="1" applyFont="1" applyBorder="1" applyAlignment="1" applyProtection="1">
      <alignment horizontal="center" vertical="center"/>
    </xf>
    <xf numFmtId="0" fontId="7" fillId="0" borderId="32" xfId="8" applyNumberFormat="1" applyFont="1" applyBorder="1" applyAlignment="1" applyProtection="1">
      <alignment horizontal="right" vertical="center"/>
    </xf>
    <xf numFmtId="0" fontId="7" fillId="0" borderId="33" xfId="8" applyNumberFormat="1" applyFont="1" applyBorder="1" applyAlignment="1" applyProtection="1">
      <alignment horizontal="right" vertical="center"/>
    </xf>
    <xf numFmtId="0" fontId="7" fillId="0" borderId="43" xfId="8" applyNumberFormat="1" applyFont="1" applyBorder="1" applyAlignment="1" applyProtection="1">
      <alignment horizontal="right" vertical="center"/>
    </xf>
    <xf numFmtId="0" fontId="7" fillId="0" borderId="31" xfId="8" applyNumberFormat="1" applyFont="1" applyBorder="1" applyAlignment="1" applyProtection="1">
      <alignment horizontal="center" vertical="center"/>
      <protection locked="0"/>
    </xf>
    <xf numFmtId="0" fontId="7" fillId="0" borderId="18" xfId="8" applyNumberFormat="1" applyFont="1" applyBorder="1" applyAlignment="1" applyProtection="1">
      <alignment horizontal="center" vertical="center"/>
      <protection locked="0"/>
    </xf>
    <xf numFmtId="0" fontId="7" fillId="0" borderId="28" xfId="8" applyNumberFormat="1" applyFont="1" applyBorder="1" applyAlignment="1" applyProtection="1">
      <alignment horizontal="center" vertical="center"/>
      <protection locked="0"/>
    </xf>
    <xf numFmtId="0" fontId="7" fillId="0" borderId="24" xfId="8" applyNumberFormat="1" applyFont="1" applyBorder="1" applyAlignment="1" applyProtection="1">
      <alignment horizontal="right" vertical="center" wrapText="1"/>
    </xf>
    <xf numFmtId="0" fontId="7" fillId="0" borderId="0" xfId="8" applyNumberFormat="1" applyFont="1" applyBorder="1" applyAlignment="1" applyProtection="1">
      <alignment horizontal="right" vertical="center" wrapText="1"/>
    </xf>
    <xf numFmtId="0" fontId="7" fillId="0" borderId="45" xfId="8" applyNumberFormat="1" applyFont="1" applyBorder="1" applyAlignment="1" applyProtection="1">
      <alignment horizontal="right" vertical="center" wrapText="1"/>
    </xf>
    <xf numFmtId="0" fontId="7" fillId="3" borderId="4" xfId="8" applyFont="1" applyFill="1" applyBorder="1" applyAlignment="1" applyProtection="1">
      <alignment horizontal="left" vertical="center" wrapText="1"/>
    </xf>
    <xf numFmtId="0" fontId="7" fillId="0" borderId="46"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0" fontId="7" fillId="0" borderId="22" xfId="0" applyNumberFormat="1" applyFont="1" applyBorder="1" applyAlignment="1" applyProtection="1">
      <alignment horizontal="left" vertical="center" wrapText="1" shrinkToFi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2" xfId="0" applyNumberFormat="1" applyFont="1" applyFill="1" applyBorder="1" applyAlignment="1" applyProtection="1">
      <alignment horizontal="center" vertical="center" wrapText="1"/>
    </xf>
    <xf numFmtId="0" fontId="7" fillId="0" borderId="38" xfId="0" applyNumberFormat="1" applyFont="1" applyFill="1" applyBorder="1" applyAlignment="1" applyProtection="1">
      <alignment horizontal="center" vertical="center" wrapText="1"/>
    </xf>
    <xf numFmtId="0" fontId="7" fillId="0" borderId="31" xfId="0" applyNumberFormat="1" applyFont="1" applyBorder="1" applyAlignment="1" applyProtection="1">
      <alignment horizontal="center" vertical="center"/>
      <protection locked="0"/>
    </xf>
    <xf numFmtId="0" fontId="7" fillId="0" borderId="31" xfId="0" applyNumberFormat="1" applyFont="1" applyFill="1" applyBorder="1" applyAlignment="1" applyProtection="1">
      <alignment horizontal="center" vertical="center"/>
      <protection locked="0"/>
    </xf>
    <xf numFmtId="0" fontId="7" fillId="0" borderId="18" xfId="0" applyNumberFormat="1" applyFont="1" applyFill="1" applyBorder="1" applyAlignment="1" applyProtection="1">
      <alignment horizontal="center" vertical="center"/>
      <protection locked="0"/>
    </xf>
    <xf numFmtId="0" fontId="7" fillId="0" borderId="31" xfId="8" applyNumberFormat="1" applyFont="1" applyFill="1" applyBorder="1" applyAlignment="1" applyProtection="1">
      <alignment horizontal="left" vertical="top" wrapText="1"/>
      <protection locked="0"/>
    </xf>
    <xf numFmtId="0" fontId="7" fillId="0" borderId="18" xfId="8" applyNumberFormat="1" applyFont="1" applyFill="1" applyBorder="1" applyAlignment="1" applyProtection="1">
      <alignment horizontal="left" vertical="top" wrapText="1"/>
      <protection locked="0"/>
    </xf>
    <xf numFmtId="0" fontId="7" fillId="0" borderId="28" xfId="8" applyNumberFormat="1" applyFont="1" applyFill="1" applyBorder="1" applyAlignment="1" applyProtection="1">
      <alignment horizontal="left" vertical="top" wrapText="1"/>
      <protection locked="0"/>
    </xf>
    <xf numFmtId="0" fontId="7" fillId="3" borderId="2" xfId="8" applyFont="1" applyFill="1" applyBorder="1" applyAlignment="1" applyProtection="1">
      <alignment horizontal="left" vertical="center" wrapText="1"/>
    </xf>
    <xf numFmtId="0" fontId="7" fillId="3" borderId="7" xfId="8" applyFont="1" applyFill="1" applyBorder="1" applyAlignment="1" applyProtection="1">
      <alignment horizontal="left" vertical="center" wrapText="1"/>
    </xf>
    <xf numFmtId="0" fontId="7" fillId="3" borderId="5" xfId="8" applyFont="1" applyFill="1" applyBorder="1" applyAlignment="1" applyProtection="1">
      <alignment horizontal="left" vertical="center" wrapText="1"/>
    </xf>
    <xf numFmtId="0" fontId="7" fillId="2" borderId="62" xfId="8" applyNumberFormat="1" applyFont="1" applyFill="1" applyBorder="1" applyAlignment="1" applyProtection="1">
      <alignment horizontal="center" vertical="center"/>
      <protection locked="0"/>
    </xf>
    <xf numFmtId="0" fontId="7" fillId="2" borderId="63" xfId="8" applyNumberFormat="1" applyFont="1" applyFill="1" applyBorder="1" applyAlignment="1" applyProtection="1">
      <alignment horizontal="center" vertical="center"/>
      <protection locked="0"/>
    </xf>
    <xf numFmtId="0" fontId="7" fillId="2" borderId="64" xfId="8" applyNumberFormat="1" applyFont="1" applyFill="1" applyBorder="1" applyAlignment="1" applyProtection="1">
      <alignment horizontal="center" vertical="center"/>
      <protection locked="0"/>
    </xf>
    <xf numFmtId="0" fontId="7" fillId="0" borderId="39" xfId="8" applyNumberFormat="1" applyFont="1" applyFill="1" applyBorder="1" applyAlignment="1" applyProtection="1">
      <alignment horizontal="left" vertical="center" shrinkToFit="1"/>
    </xf>
    <xf numFmtId="0" fontId="7" fillId="0" borderId="54" xfId="8" applyNumberFormat="1" applyFont="1" applyFill="1" applyBorder="1" applyAlignment="1" applyProtection="1">
      <alignment horizontal="left" vertical="center" shrinkToFit="1"/>
    </xf>
    <xf numFmtId="0" fontId="7" fillId="0" borderId="55" xfId="8" applyNumberFormat="1" applyFont="1" applyFill="1" applyBorder="1" applyAlignment="1" applyProtection="1">
      <alignment horizontal="left" vertical="center" shrinkToFit="1"/>
    </xf>
    <xf numFmtId="0" fontId="7" fillId="0" borderId="31" xfId="8" applyNumberFormat="1" applyFont="1" applyBorder="1" applyAlignment="1" applyProtection="1">
      <alignment horizontal="center" vertical="center" wrapText="1"/>
      <protection locked="0"/>
    </xf>
    <xf numFmtId="0" fontId="7" fillId="0" borderId="18" xfId="0" applyNumberFormat="1" applyFont="1" applyBorder="1" applyAlignment="1" applyProtection="1">
      <alignment vertical="center" wrapText="1"/>
      <protection locked="0"/>
    </xf>
    <xf numFmtId="0" fontId="7" fillId="0" borderId="28" xfId="0" applyNumberFormat="1" applyFont="1" applyBorder="1" applyAlignment="1" applyProtection="1">
      <alignment vertical="center" wrapText="1"/>
      <protection locked="0"/>
    </xf>
    <xf numFmtId="0" fontId="7" fillId="2" borderId="50" xfId="8" applyNumberFormat="1" applyFont="1" applyFill="1" applyBorder="1" applyAlignment="1" applyProtection="1">
      <alignment horizontal="center" vertical="center"/>
      <protection locked="0"/>
    </xf>
    <xf numFmtId="0" fontId="7" fillId="2" borderId="51" xfId="8" applyNumberFormat="1" applyFont="1" applyFill="1" applyBorder="1" applyAlignment="1" applyProtection="1">
      <alignment horizontal="center" vertical="center"/>
      <protection locked="0"/>
    </xf>
    <xf numFmtId="0" fontId="7" fillId="2" borderId="52" xfId="8" applyNumberFormat="1" applyFont="1" applyFill="1" applyBorder="1" applyAlignment="1" applyProtection="1">
      <alignment horizontal="center" vertical="center"/>
      <protection locked="0"/>
    </xf>
    <xf numFmtId="0" fontId="7" fillId="0" borderId="10" xfId="8" applyNumberFormat="1" applyFont="1" applyFill="1" applyBorder="1" applyAlignment="1" applyProtection="1">
      <alignment horizontal="center" vertical="center"/>
    </xf>
    <xf numFmtId="0" fontId="7" fillId="0" borderId="9" xfId="8" applyNumberFormat="1" applyFont="1" applyFill="1" applyBorder="1" applyAlignment="1" applyProtection="1">
      <alignment horizontal="center" vertical="center"/>
    </xf>
    <xf numFmtId="0" fontId="7" fillId="0" borderId="1" xfId="8" applyNumberFormat="1" applyFont="1" applyFill="1" applyBorder="1" applyAlignment="1" applyProtection="1">
      <alignment horizontal="center" vertical="center"/>
    </xf>
    <xf numFmtId="0" fontId="7" fillId="0" borderId="31" xfId="8" applyNumberFormat="1" applyFont="1" applyFill="1" applyBorder="1" applyAlignment="1" applyProtection="1">
      <alignment horizontal="left" vertical="center"/>
      <protection locked="0"/>
    </xf>
    <xf numFmtId="0" fontId="7" fillId="0" borderId="18" xfId="8" applyNumberFormat="1" applyFont="1" applyFill="1" applyBorder="1" applyAlignment="1" applyProtection="1">
      <alignment horizontal="left" vertical="center"/>
      <protection locked="0"/>
    </xf>
    <xf numFmtId="0" fontId="7" fillId="0" borderId="28" xfId="8" applyNumberFormat="1" applyFont="1" applyFill="1" applyBorder="1" applyAlignment="1" applyProtection="1">
      <alignment horizontal="left" vertical="center"/>
      <protection locked="0"/>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8" applyNumberFormat="1" applyFont="1" applyBorder="1" applyAlignment="1" applyProtection="1">
      <alignment horizontal="center" vertical="center" wrapText="1"/>
    </xf>
    <xf numFmtId="0" fontId="7" fillId="0" borderId="42" xfId="8" applyNumberFormat="1" applyFont="1" applyBorder="1" applyAlignment="1" applyProtection="1">
      <alignment horizontal="center" vertical="center" wrapText="1"/>
    </xf>
    <xf numFmtId="0" fontId="7" fillId="0" borderId="6" xfId="8" applyNumberFormat="1" applyFont="1" applyBorder="1" applyAlignment="1" applyProtection="1">
      <alignment horizontal="right" vertical="center" wrapText="1"/>
    </xf>
    <xf numFmtId="0" fontId="7" fillId="0" borderId="44" xfId="8" applyNumberFormat="1" applyFont="1" applyBorder="1" applyAlignment="1" applyProtection="1">
      <alignment horizontal="right" vertical="center" wrapText="1"/>
    </xf>
    <xf numFmtId="0" fontId="7" fillId="0" borderId="31" xfId="8" applyNumberFormat="1" applyFont="1" applyFill="1" applyBorder="1" applyAlignment="1" applyProtection="1">
      <alignment horizontal="center" vertical="center"/>
      <protection locked="0"/>
    </xf>
    <xf numFmtId="0" fontId="7" fillId="0" borderId="28" xfId="0" applyNumberFormat="1" applyFont="1" applyFill="1" applyBorder="1" applyAlignment="1" applyProtection="1">
      <alignment horizontal="center" vertical="center"/>
      <protection locked="0"/>
    </xf>
    <xf numFmtId="0" fontId="7" fillId="0" borderId="13" xfId="8" applyNumberFormat="1" applyFont="1" applyBorder="1" applyAlignment="1" applyProtection="1">
      <alignment horizontal="center" vertical="center" wrapText="1"/>
    </xf>
    <xf numFmtId="0" fontId="7" fillId="0" borderId="44" xfId="0" applyNumberFormat="1" applyFont="1" applyBorder="1" applyAlignment="1" applyProtection="1">
      <alignment horizontal="center" vertical="center" wrapText="1"/>
    </xf>
    <xf numFmtId="0" fontId="7" fillId="0" borderId="42" xfId="8" applyNumberFormat="1" applyFont="1" applyFill="1" applyBorder="1" applyAlignment="1" applyProtection="1">
      <alignment horizontal="right" vertical="center"/>
    </xf>
    <xf numFmtId="0" fontId="7" fillId="5" borderId="46" xfId="8" applyNumberFormat="1" applyFont="1" applyFill="1" applyBorder="1" applyAlignment="1" applyProtection="1">
      <alignment horizontal="center" vertical="center" wrapText="1" shrinkToFit="1"/>
      <protection locked="0"/>
    </xf>
    <xf numFmtId="0" fontId="7" fillId="5" borderId="47" xfId="8" applyNumberFormat="1" applyFont="1" applyFill="1" applyBorder="1" applyAlignment="1" applyProtection="1">
      <alignment horizontal="center" vertical="center" wrapText="1" shrinkToFit="1"/>
      <protection locked="0"/>
    </xf>
    <xf numFmtId="0" fontId="7" fillId="5" borderId="34" xfId="8" applyNumberFormat="1" applyFont="1" applyFill="1" applyBorder="1" applyAlignment="1" applyProtection="1">
      <alignment horizontal="center" vertical="center" wrapText="1" shrinkToFit="1"/>
      <protection locked="0"/>
    </xf>
    <xf numFmtId="0" fontId="7" fillId="5" borderId="65" xfId="8" applyNumberFormat="1" applyFont="1" applyFill="1" applyBorder="1" applyAlignment="1" applyProtection="1">
      <alignment horizontal="center" vertical="center" wrapText="1" shrinkToFit="1"/>
      <protection locked="0"/>
    </xf>
    <xf numFmtId="0" fontId="7" fillId="3" borderId="44" xfId="0" applyNumberFormat="1" applyFont="1" applyFill="1" applyBorder="1" applyAlignment="1" applyProtection="1">
      <alignment horizontal="center" vertical="center" wrapText="1"/>
    </xf>
    <xf numFmtId="0" fontId="7" fillId="0" borderId="4" xfId="7" applyFont="1" applyBorder="1" applyAlignment="1" applyProtection="1">
      <alignment horizontal="center" vertical="center"/>
    </xf>
    <xf numFmtId="0" fontId="7" fillId="0" borderId="2" xfId="7" applyFont="1" applyBorder="1" applyAlignment="1" applyProtection="1">
      <alignment horizontal="center" vertical="center"/>
    </xf>
    <xf numFmtId="0" fontId="2" fillId="0" borderId="31" xfId="7" applyNumberFormat="1" applyFont="1" applyFill="1" applyBorder="1" applyAlignment="1" applyProtection="1">
      <alignment horizontal="center" vertical="center"/>
    </xf>
    <xf numFmtId="0" fontId="2" fillId="0" borderId="18" xfId="7" applyNumberFormat="1" applyFont="1" applyFill="1" applyBorder="1" applyAlignment="1" applyProtection="1">
      <alignment horizontal="center" vertical="center"/>
    </xf>
    <xf numFmtId="0" fontId="2" fillId="0" borderId="28" xfId="7" applyNumberFormat="1" applyFont="1" applyFill="1" applyBorder="1" applyAlignment="1" applyProtection="1">
      <alignment horizontal="center" vertical="center"/>
    </xf>
    <xf numFmtId="0" fontId="2" fillId="0" borderId="31" xfId="11" applyFont="1" applyFill="1" applyBorder="1" applyAlignment="1" applyProtection="1">
      <alignment horizontal="left" vertical="center" indent="1"/>
    </xf>
    <xf numFmtId="0" fontId="2" fillId="0" borderId="18" xfId="11" applyFont="1" applyFill="1" applyBorder="1" applyAlignment="1" applyProtection="1">
      <alignment horizontal="left" vertical="center" indent="1"/>
    </xf>
    <xf numFmtId="0" fontId="2" fillId="0" borderId="28" xfId="11"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7"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1"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12" applyFont="1" applyFill="1" applyBorder="1" applyAlignment="1" applyProtection="1">
      <alignment horizontal="center" vertical="center" wrapText="1"/>
    </xf>
    <xf numFmtId="0" fontId="7" fillId="0" borderId="2" xfId="12" applyFont="1" applyFill="1" applyBorder="1" applyAlignment="1" applyProtection="1">
      <alignment horizontal="center" vertical="center" wrapText="1"/>
    </xf>
    <xf numFmtId="0" fontId="7" fillId="0" borderId="7" xfId="12" applyFont="1" applyFill="1" applyBorder="1" applyAlignment="1" applyProtection="1">
      <alignment horizontal="center" vertical="center" wrapText="1"/>
    </xf>
    <xf numFmtId="0" fontId="7" fillId="0" borderId="5" xfId="12" applyFont="1" applyFill="1" applyBorder="1" applyAlignment="1" applyProtection="1">
      <alignment horizontal="center" vertical="center" wrapText="1"/>
    </xf>
  </cellXfs>
  <cellStyles count="14">
    <cellStyle name="桁区切り" xfId="6" builtinId="6"/>
    <cellStyle name="標準" xfId="0" builtinId="0"/>
    <cellStyle name="標準_【参考】簡易Ⅰ　一般土木・設備工事用（簡1，共1・2・3）" xfId="1"/>
    <cellStyle name="標準_【参考】簡易Ⅰ　一般土木・設備工事用（簡1，共1・2・3）_様式-共2　企業の施工実績等の状況（単）(H23.12改正）" xfId="2"/>
    <cellStyle name="標準_【参考】簡易Ⅰ　一般土木・設備工事用（簡1，共1・2・3）_様式-共2　企業の施工実績等の状況（単）(H23.12改正） 2" xfId="8"/>
    <cellStyle name="標準_【参考】簡易Ⅰ　一般土木・設備工事用（簡1，共1・2・3）_様式-共3　配置予定技術者の施工実績，資格等の状況（CPD）(H220729更新） 2" xfId="10"/>
    <cellStyle name="標準_【参考】簡易Ⅰ　一般土木・設備工事用（簡1，共1・2・3）_様式-共3　配置予定技術者の施工実績等の状況（CPD）(H23.12改正）" xfId="3"/>
    <cellStyle name="標準_【参考】簡易Ⅰ　一般土木・設備工事用（簡1，共1・2・3）_様式-共3　配置予定技術者の施工実績等の状況（CPD）(H23.12改正） 2" xfId="7"/>
    <cellStyle name="標準_【参考】簡易Ⅰ　一般土木・設備工事用（簡1，共1・2・3）_様式-共5　企業の東日本大震災対応(H24.5改正） 2" xfId="12"/>
    <cellStyle name="標準_●作業中　【評価調書】　土木工事（簡Ⅰ）" xfId="4"/>
    <cellStyle name="標準_Book2" xfId="5"/>
    <cellStyle name="標準_Book2 2 2" xfId="11"/>
    <cellStyle name="標準_Book2 3" xfId="13"/>
    <cellStyle name="標準_Book2_様式-共3　配置予定技術者の施工実績等の状況（CPD）(H23.12改正） 2" xfId="9"/>
  </cellStyles>
  <dxfs count="1">
    <dxf>
      <fill>
        <patternFill>
          <bgColor theme="0"/>
        </patternFill>
      </fill>
    </dxf>
  </dxfs>
  <tableStyles count="0" defaultTableStyle="TableStyleMedium2" defaultPivotStyle="PivotStyleLight16"/>
  <colors>
    <mruColors>
      <color rgb="FFCCFFCC"/>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23"/>
  <sheetViews>
    <sheetView showGridLines="0" tabSelected="1" view="pageBreakPreview" zoomScaleNormal="85" zoomScaleSheetLayoutView="100" workbookViewId="0">
      <selection activeCell="F5" sqref="F5:N5"/>
    </sheetView>
  </sheetViews>
  <sheetFormatPr defaultRowHeight="12" outlineLevelCol="1"/>
  <cols>
    <col min="1" max="1" width="9.5" style="40" customWidth="1"/>
    <col min="2" max="2" width="31.125" style="40" customWidth="1"/>
    <col min="3" max="3" width="3.625" style="40" customWidth="1"/>
    <col min="4" max="4" width="5.375" style="40" customWidth="1"/>
    <col min="5" max="5" width="4.75" style="40" customWidth="1"/>
    <col min="6" max="6" width="6" style="40" customWidth="1"/>
    <col min="7" max="7" width="9.625" style="40" customWidth="1"/>
    <col min="8" max="9" width="5.5" style="40" customWidth="1"/>
    <col min="10" max="10" width="3.125" style="40" customWidth="1"/>
    <col min="11" max="11" width="5.5" style="40" customWidth="1"/>
    <col min="12" max="13" width="2.875" style="40" customWidth="1"/>
    <col min="14" max="15" width="5.875" style="40" customWidth="1"/>
    <col min="16" max="16" width="9" style="40"/>
    <col min="17" max="27" width="15.125" style="40" hidden="1" customWidth="1" outlineLevel="1"/>
    <col min="28" max="28" width="9" style="40" collapsed="1"/>
    <col min="29" max="16384" width="9" style="40"/>
  </cols>
  <sheetData>
    <row r="1" spans="1:30" s="34" customFormat="1" ht="9.75" customHeight="1" thickBot="1">
      <c r="A1" s="115" t="s">
        <v>365</v>
      </c>
      <c r="L1" s="35"/>
      <c r="M1" s="35"/>
      <c r="N1" s="35"/>
    </row>
    <row r="2" spans="1:30" s="34" customFormat="1" ht="12.75" thickBot="1">
      <c r="G2" s="156" t="s">
        <v>0</v>
      </c>
      <c r="H2" s="381">
        <v>22040801</v>
      </c>
      <c r="I2" s="382"/>
      <c r="J2" s="382"/>
      <c r="K2" s="382"/>
      <c r="L2" s="382"/>
      <c r="M2" s="383"/>
      <c r="N2" s="60"/>
    </row>
    <row r="3" spans="1:30" s="2" customFormat="1" ht="15.75" customHeight="1">
      <c r="A3" s="384" t="s">
        <v>140</v>
      </c>
      <c r="B3" s="384"/>
      <c r="C3" s="384"/>
      <c r="D3" s="384"/>
      <c r="E3" s="384"/>
      <c r="F3" s="384"/>
      <c r="G3" s="384"/>
      <c r="H3" s="384"/>
      <c r="I3" s="384"/>
      <c r="J3" s="384"/>
      <c r="K3" s="384"/>
      <c r="L3" s="384"/>
      <c r="M3" s="384"/>
      <c r="N3" s="384"/>
      <c r="O3" s="28"/>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385" t="s">
        <v>249</v>
      </c>
      <c r="D5" s="386"/>
      <c r="E5" s="387"/>
      <c r="F5" s="378"/>
      <c r="G5" s="379"/>
      <c r="H5" s="379"/>
      <c r="I5" s="379"/>
      <c r="J5" s="379"/>
      <c r="K5" s="379"/>
      <c r="L5" s="379"/>
      <c r="M5" s="379"/>
      <c r="N5" s="380"/>
      <c r="O5" s="3"/>
      <c r="P5" s="1"/>
      <c r="Q5" s="1"/>
    </row>
    <row r="6" spans="1:30" s="2" customFormat="1" ht="3.75" customHeight="1" thickBot="1">
      <c r="A6" s="4"/>
      <c r="B6" s="4" t="s">
        <v>265</v>
      </c>
      <c r="C6" s="4"/>
      <c r="D6" s="4"/>
      <c r="E6" s="4"/>
      <c r="F6" s="4"/>
      <c r="G6" s="4"/>
      <c r="H6" s="4"/>
      <c r="I6" s="4"/>
      <c r="J6" s="4"/>
      <c r="K6" s="4"/>
      <c r="L6" s="4"/>
      <c r="M6" s="4"/>
      <c r="N6" s="4"/>
      <c r="O6" s="4"/>
      <c r="P6" s="1"/>
      <c r="Q6" s="1"/>
    </row>
    <row r="7" spans="1:30" s="34" customFormat="1" ht="15" customHeight="1" thickBot="1">
      <c r="A7" s="59" t="s">
        <v>1</v>
      </c>
      <c r="B7" s="388" t="s">
        <v>386</v>
      </c>
      <c r="C7" s="389"/>
      <c r="D7" s="389"/>
      <c r="E7" s="389"/>
      <c r="F7" s="389"/>
      <c r="G7" s="389"/>
      <c r="H7" s="389"/>
      <c r="I7" s="389"/>
      <c r="J7" s="389"/>
      <c r="K7" s="389"/>
      <c r="L7" s="389"/>
      <c r="M7" s="389"/>
      <c r="N7" s="390"/>
    </row>
    <row r="8" spans="1:30" s="34" customFormat="1" ht="12.75" customHeight="1" thickBot="1">
      <c r="A8" s="64" t="s">
        <v>2</v>
      </c>
      <c r="B8" s="64"/>
      <c r="C8" s="65"/>
      <c r="D8" s="66"/>
      <c r="E8" s="66"/>
      <c r="F8" s="66"/>
      <c r="G8" s="65"/>
      <c r="H8" s="65"/>
      <c r="I8" s="65"/>
      <c r="J8" s="65"/>
      <c r="K8" s="65"/>
      <c r="L8" s="67"/>
      <c r="M8" s="67"/>
      <c r="N8" s="67"/>
    </row>
    <row r="9" spans="1:30" ht="34.5" thickBot="1">
      <c r="A9" s="68" t="s">
        <v>3</v>
      </c>
      <c r="B9" s="346" t="s">
        <v>4</v>
      </c>
      <c r="C9" s="347"/>
      <c r="D9" s="69" t="s">
        <v>226</v>
      </c>
      <c r="E9" s="70" t="s">
        <v>5</v>
      </c>
      <c r="F9" s="395" t="s">
        <v>6</v>
      </c>
      <c r="G9" s="396"/>
      <c r="H9" s="397"/>
      <c r="I9" s="71" t="s">
        <v>7</v>
      </c>
      <c r="J9" s="69" t="s">
        <v>8</v>
      </c>
      <c r="K9" s="69" t="s">
        <v>9</v>
      </c>
      <c r="L9" s="391" t="s">
        <v>10</v>
      </c>
      <c r="M9" s="392"/>
      <c r="N9" s="69" t="s">
        <v>11</v>
      </c>
      <c r="O9" s="36"/>
      <c r="P9" s="37"/>
      <c r="Q9" s="61"/>
      <c r="R9" s="37"/>
      <c r="S9" s="38"/>
      <c r="T9" s="38"/>
      <c r="U9" s="39"/>
      <c r="V9" s="39"/>
      <c r="W9" s="39"/>
      <c r="X9" s="39"/>
      <c r="Y9" s="39"/>
      <c r="Z9" s="39"/>
      <c r="AA9" s="39"/>
      <c r="AB9" s="39"/>
      <c r="AC9" s="39"/>
      <c r="AD9" s="39"/>
    </row>
    <row r="10" spans="1:30" ht="20.25" customHeight="1">
      <c r="A10" s="284" t="s">
        <v>133</v>
      </c>
      <c r="B10" s="350" t="s">
        <v>251</v>
      </c>
      <c r="C10" s="351"/>
      <c r="D10" s="290">
        <v>10</v>
      </c>
      <c r="E10" s="325">
        <v>6</v>
      </c>
      <c r="F10" s="96" t="s">
        <v>217</v>
      </c>
      <c r="G10" s="393"/>
      <c r="H10" s="394"/>
      <c r="I10" s="328">
        <f>IF(F13="",0,ROUND(MAX(MIN(6,((ROUND(F13-69,1))/13*6)),0),3))</f>
        <v>0</v>
      </c>
      <c r="J10" s="331">
        <v>1</v>
      </c>
      <c r="K10" s="334">
        <f>IF(I10="","",I10*J10)</f>
        <v>0</v>
      </c>
      <c r="L10" s="337" t="str">
        <f>IF(G10="","",$D$10*K10/$E$19)</f>
        <v/>
      </c>
      <c r="M10" s="338"/>
      <c r="N10" s="296">
        <f>ROUND(SUM(L10:L18),2)</f>
        <v>0</v>
      </c>
      <c r="O10" s="41"/>
      <c r="P10" s="150"/>
      <c r="Q10" s="42"/>
      <c r="R10" s="43"/>
      <c r="S10" s="44"/>
      <c r="T10" s="44"/>
      <c r="U10" s="39"/>
      <c r="V10" s="39"/>
      <c r="W10" s="39"/>
      <c r="X10" s="39"/>
      <c r="Y10" s="39"/>
      <c r="Z10" s="39"/>
      <c r="AA10" s="39"/>
      <c r="AB10" s="39"/>
      <c r="AC10" s="39"/>
      <c r="AD10" s="39"/>
    </row>
    <row r="11" spans="1:30" ht="20.25" customHeight="1">
      <c r="A11" s="285"/>
      <c r="B11" s="352"/>
      <c r="C11" s="353"/>
      <c r="D11" s="291"/>
      <c r="E11" s="326"/>
      <c r="F11" s="97" t="s">
        <v>218</v>
      </c>
      <c r="G11" s="322"/>
      <c r="H11" s="323"/>
      <c r="I11" s="329"/>
      <c r="J11" s="332"/>
      <c r="K11" s="335"/>
      <c r="L11" s="339"/>
      <c r="M11" s="340"/>
      <c r="N11" s="297"/>
      <c r="O11" s="41"/>
      <c r="P11" s="150"/>
      <c r="Q11" s="42"/>
      <c r="R11" s="43"/>
      <c r="S11" s="44"/>
      <c r="T11" s="44"/>
      <c r="U11" s="39"/>
      <c r="V11" s="39"/>
      <c r="W11" s="39"/>
      <c r="X11" s="39"/>
      <c r="Y11" s="39"/>
      <c r="Z11" s="39"/>
      <c r="AA11" s="39"/>
      <c r="AB11" s="39"/>
      <c r="AC11" s="39"/>
      <c r="AD11" s="39"/>
    </row>
    <row r="12" spans="1:30" ht="20.25" customHeight="1">
      <c r="A12" s="285"/>
      <c r="B12" s="352"/>
      <c r="C12" s="353"/>
      <c r="D12" s="291"/>
      <c r="E12" s="326"/>
      <c r="F12" s="97" t="s">
        <v>219</v>
      </c>
      <c r="G12" s="322"/>
      <c r="H12" s="323"/>
      <c r="I12" s="329"/>
      <c r="J12" s="332"/>
      <c r="K12" s="335"/>
      <c r="L12" s="339"/>
      <c r="M12" s="340"/>
      <c r="N12" s="297"/>
      <c r="O12" s="41"/>
      <c r="P12" s="57"/>
      <c r="Q12" s="42"/>
      <c r="R12" s="43"/>
      <c r="S12" s="44"/>
      <c r="T12" s="44"/>
      <c r="U12" s="39"/>
      <c r="V12" s="39"/>
      <c r="W12" s="39"/>
      <c r="X12" s="39"/>
      <c r="Y12" s="39"/>
      <c r="Z12" s="39"/>
      <c r="AA12" s="39"/>
      <c r="AB12" s="39"/>
      <c r="AC12" s="39"/>
      <c r="AD12" s="39"/>
    </row>
    <row r="13" spans="1:30" ht="16.5" customHeight="1">
      <c r="A13" s="285"/>
      <c r="B13" s="354"/>
      <c r="C13" s="355"/>
      <c r="D13" s="291"/>
      <c r="E13" s="327"/>
      <c r="F13" s="343" t="str">
        <f>IF(OR(G10=0,G10="",G11="",G12=""),"",ROUND(AVERAGE(G10:H12),1))</f>
        <v/>
      </c>
      <c r="G13" s="344"/>
      <c r="H13" s="345"/>
      <c r="I13" s="330"/>
      <c r="J13" s="333"/>
      <c r="K13" s="336"/>
      <c r="L13" s="341"/>
      <c r="M13" s="342"/>
      <c r="N13" s="297"/>
      <c r="O13" s="41"/>
      <c r="P13" s="57"/>
      <c r="Q13" s="42"/>
      <c r="R13" s="43"/>
      <c r="S13" s="44"/>
      <c r="T13" s="44"/>
      <c r="U13" s="39"/>
      <c r="V13" s="39"/>
      <c r="W13" s="39"/>
      <c r="X13" s="39"/>
      <c r="Y13" s="39"/>
      <c r="Z13" s="39"/>
      <c r="AA13" s="39"/>
      <c r="AB13" s="39"/>
      <c r="AC13" s="39"/>
      <c r="AD13" s="39"/>
    </row>
    <row r="14" spans="1:30" ht="21.95" customHeight="1">
      <c r="A14" s="285"/>
      <c r="B14" s="348" t="s">
        <v>93</v>
      </c>
      <c r="C14" s="349"/>
      <c r="D14" s="291"/>
      <c r="E14" s="62">
        <v>1</v>
      </c>
      <c r="F14" s="293"/>
      <c r="G14" s="294"/>
      <c r="H14" s="295"/>
      <c r="I14" s="72">
        <f>IF(F14="実績あり",1,0)</f>
        <v>0</v>
      </c>
      <c r="J14" s="73">
        <v>1</v>
      </c>
      <c r="K14" s="73">
        <f t="shared" ref="K14:K18" si="0">IF(I14="","",I14*J14)</f>
        <v>0</v>
      </c>
      <c r="L14" s="289" t="str">
        <f>IF(F14="","",$D$10*K14/$E$19)</f>
        <v/>
      </c>
      <c r="M14" s="289"/>
      <c r="N14" s="297"/>
      <c r="O14" s="41"/>
      <c r="P14" s="22"/>
      <c r="Q14" s="45" t="s">
        <v>131</v>
      </c>
      <c r="R14" s="45" t="s">
        <v>245</v>
      </c>
      <c r="S14" s="46"/>
      <c r="T14" s="46"/>
      <c r="U14" s="45"/>
      <c r="V14" s="39"/>
      <c r="W14" s="39"/>
      <c r="X14" s="39"/>
      <c r="Y14" s="39"/>
      <c r="Z14" s="39"/>
      <c r="AA14" s="39"/>
      <c r="AB14" s="39"/>
      <c r="AC14" s="39"/>
      <c r="AD14" s="39"/>
    </row>
    <row r="15" spans="1:30" ht="39" customHeight="1">
      <c r="A15" s="285"/>
      <c r="B15" s="348" t="s">
        <v>370</v>
      </c>
      <c r="C15" s="349"/>
      <c r="D15" s="291"/>
      <c r="E15" s="62">
        <v>2</v>
      </c>
      <c r="F15" s="293"/>
      <c r="G15" s="294"/>
      <c r="H15" s="295"/>
      <c r="I15" s="72">
        <f>IF(F15="表彰歴又は施工実績あり",1,0)</f>
        <v>0</v>
      </c>
      <c r="J15" s="73">
        <v>2</v>
      </c>
      <c r="K15" s="73">
        <f t="shared" si="0"/>
        <v>0</v>
      </c>
      <c r="L15" s="289" t="str">
        <f>IF(F15="","",$D$10*K15/$E$19)</f>
        <v/>
      </c>
      <c r="M15" s="289"/>
      <c r="N15" s="297"/>
      <c r="O15" s="41"/>
      <c r="P15" s="22"/>
      <c r="Q15" s="277" t="s">
        <v>371</v>
      </c>
      <c r="R15" s="45" t="s">
        <v>245</v>
      </c>
      <c r="S15" s="46"/>
      <c r="T15" s="46"/>
      <c r="U15" s="45"/>
      <c r="V15" s="39"/>
      <c r="W15" s="39"/>
      <c r="X15" s="39"/>
      <c r="Y15" s="39"/>
      <c r="Z15" s="39"/>
      <c r="AA15" s="39"/>
      <c r="AB15" s="39"/>
      <c r="AC15" s="39"/>
      <c r="AD15" s="39"/>
    </row>
    <row r="16" spans="1:30" ht="21.95" customHeight="1">
      <c r="A16" s="285"/>
      <c r="B16" s="348" t="s">
        <v>221</v>
      </c>
      <c r="C16" s="349"/>
      <c r="D16" s="291"/>
      <c r="E16" s="62">
        <v>0</v>
      </c>
      <c r="F16" s="293"/>
      <c r="G16" s="294"/>
      <c r="H16" s="295"/>
      <c r="I16" s="112">
        <f>IF(OR(F16="指名停止",F16="文書指導"),-1,IF(F16="複数",-2,0))</f>
        <v>0</v>
      </c>
      <c r="J16" s="73">
        <v>1</v>
      </c>
      <c r="K16" s="113">
        <f>IF(I16="","",I16*J16)</f>
        <v>0</v>
      </c>
      <c r="L16" s="324" t="str">
        <f>IF(F16="","",$D$10*K16/$E$19)</f>
        <v/>
      </c>
      <c r="M16" s="324"/>
      <c r="N16" s="297"/>
      <c r="O16" s="41"/>
      <c r="P16" s="22"/>
      <c r="Q16" s="45" t="s">
        <v>245</v>
      </c>
      <c r="R16" s="45" t="s">
        <v>228</v>
      </c>
      <c r="S16" s="46" t="s">
        <v>229</v>
      </c>
      <c r="T16" s="46" t="s">
        <v>237</v>
      </c>
      <c r="U16" s="45"/>
      <c r="V16" s="39"/>
      <c r="W16" s="39"/>
      <c r="X16" s="39"/>
      <c r="Y16" s="39"/>
      <c r="Z16" s="39"/>
      <c r="AA16" s="39"/>
      <c r="AB16" s="39"/>
      <c r="AC16" s="39"/>
      <c r="AD16" s="39"/>
    </row>
    <row r="17" spans="1:30" ht="20.25" customHeight="1">
      <c r="A17" s="285"/>
      <c r="B17" s="348" t="s">
        <v>19</v>
      </c>
      <c r="C17" s="349"/>
      <c r="D17" s="291"/>
      <c r="E17" s="62">
        <v>0.5</v>
      </c>
      <c r="F17" s="293"/>
      <c r="G17" s="294"/>
      <c r="H17" s="295"/>
      <c r="I17" s="152">
        <f>IF(F17="取得あり",0.5,0)</f>
        <v>0</v>
      </c>
      <c r="J17" s="73">
        <v>1</v>
      </c>
      <c r="K17" s="74">
        <f t="shared" si="0"/>
        <v>0</v>
      </c>
      <c r="L17" s="289" t="str">
        <f>IF(F17="","",$D$10*K17/$E$19)</f>
        <v/>
      </c>
      <c r="M17" s="289"/>
      <c r="N17" s="297"/>
      <c r="O17" s="41"/>
      <c r="P17" s="22"/>
      <c r="Q17" s="45" t="s">
        <v>247</v>
      </c>
      <c r="R17" s="45" t="s">
        <v>245</v>
      </c>
      <c r="S17" s="46"/>
      <c r="T17" s="46"/>
      <c r="U17" s="45"/>
      <c r="V17" s="39"/>
      <c r="W17" s="39"/>
      <c r="X17" s="39"/>
      <c r="Y17" s="39"/>
      <c r="Z17" s="39"/>
      <c r="AA17" s="39"/>
      <c r="AB17" s="39"/>
      <c r="AC17" s="39"/>
      <c r="AD17" s="39"/>
    </row>
    <row r="18" spans="1:30" ht="20.25" customHeight="1" thickBot="1">
      <c r="A18" s="285"/>
      <c r="B18" s="348" t="s">
        <v>83</v>
      </c>
      <c r="C18" s="349"/>
      <c r="D18" s="292"/>
      <c r="E18" s="62">
        <v>0.5</v>
      </c>
      <c r="F18" s="318"/>
      <c r="G18" s="319"/>
      <c r="H18" s="320"/>
      <c r="I18" s="152">
        <f>IF(F18="加入あり",0.5,0)</f>
        <v>0</v>
      </c>
      <c r="J18" s="73">
        <v>1</v>
      </c>
      <c r="K18" s="74">
        <f t="shared" si="0"/>
        <v>0</v>
      </c>
      <c r="L18" s="289" t="str">
        <f>IF(F18="","",$D$10*K18/$E$19)</f>
        <v/>
      </c>
      <c r="M18" s="289"/>
      <c r="N18" s="298"/>
      <c r="O18" s="41"/>
      <c r="P18" s="22"/>
      <c r="Q18" s="45" t="s">
        <v>129</v>
      </c>
      <c r="R18" s="45" t="s">
        <v>128</v>
      </c>
      <c r="S18" s="46"/>
      <c r="T18" s="46"/>
      <c r="U18" s="45"/>
      <c r="V18" s="39"/>
      <c r="W18" s="39"/>
      <c r="X18" s="39"/>
      <c r="Y18" s="39"/>
      <c r="Z18" s="39"/>
      <c r="AA18" s="39"/>
      <c r="AB18" s="39"/>
      <c r="AC18" s="39"/>
      <c r="AD18" s="39"/>
    </row>
    <row r="19" spans="1:30" ht="10.5" customHeight="1" thickBot="1">
      <c r="A19" s="286"/>
      <c r="B19" s="75"/>
      <c r="C19" s="75"/>
      <c r="D19" s="63"/>
      <c r="E19" s="68">
        <f>SUM(E10:E18)</f>
        <v>10</v>
      </c>
      <c r="F19" s="65"/>
      <c r="G19" s="65"/>
      <c r="H19" s="65"/>
      <c r="I19" s="76"/>
      <c r="J19" s="76"/>
      <c r="K19" s="77"/>
      <c r="L19" s="78"/>
      <c r="M19" s="78"/>
      <c r="N19" s="79"/>
      <c r="O19" s="43"/>
      <c r="P19" s="22"/>
      <c r="Q19" s="43"/>
      <c r="R19" s="43"/>
      <c r="S19" s="44"/>
      <c r="T19" s="44"/>
      <c r="U19" s="39"/>
      <c r="V19" s="39"/>
      <c r="W19" s="39"/>
      <c r="X19" s="39"/>
      <c r="Y19" s="39"/>
      <c r="Z19" s="39"/>
      <c r="AA19" s="39"/>
      <c r="AB19" s="39"/>
      <c r="AC19" s="39"/>
      <c r="AD19" s="39"/>
    </row>
    <row r="20" spans="1:30" ht="21.95" customHeight="1">
      <c r="A20" s="284" t="s">
        <v>134</v>
      </c>
      <c r="B20" s="287" t="s">
        <v>135</v>
      </c>
      <c r="C20" s="288"/>
      <c r="D20" s="290">
        <v>5</v>
      </c>
      <c r="E20" s="62">
        <v>2</v>
      </c>
      <c r="F20" s="304"/>
      <c r="G20" s="305"/>
      <c r="H20" s="306"/>
      <c r="I20" s="72">
        <f>IF(F20="実績あり",1,0)</f>
        <v>0</v>
      </c>
      <c r="J20" s="73">
        <v>2</v>
      </c>
      <c r="K20" s="73">
        <f t="shared" ref="K20:K24" si="1">IF(I20="","",I20*J20)</f>
        <v>0</v>
      </c>
      <c r="L20" s="307" t="str">
        <f>IF(F20="","",$D$20*K20/$E$25)</f>
        <v/>
      </c>
      <c r="M20" s="308"/>
      <c r="N20" s="296">
        <f>ROUND(SUM(L20:L24),2)</f>
        <v>0</v>
      </c>
      <c r="O20" s="41"/>
      <c r="P20" s="22"/>
      <c r="Q20" s="45" t="s">
        <v>131</v>
      </c>
      <c r="R20" s="45" t="s">
        <v>128</v>
      </c>
      <c r="S20" s="45"/>
      <c r="T20" s="45"/>
      <c r="U20" s="45"/>
      <c r="V20" s="39"/>
      <c r="W20" s="39"/>
      <c r="X20" s="39"/>
      <c r="Y20" s="39"/>
      <c r="Z20" s="39"/>
      <c r="AA20" s="39"/>
      <c r="AB20" s="39"/>
      <c r="AC20" s="39"/>
      <c r="AD20" s="39"/>
    </row>
    <row r="21" spans="1:30" ht="21.95" customHeight="1">
      <c r="A21" s="285"/>
      <c r="B21" s="315" t="s">
        <v>198</v>
      </c>
      <c r="C21" s="356"/>
      <c r="D21" s="291"/>
      <c r="E21" s="84">
        <v>4</v>
      </c>
      <c r="F21" s="321"/>
      <c r="G21" s="322"/>
      <c r="H21" s="323"/>
      <c r="I21" s="99">
        <f>ROUND(MAX(MIN(2,((F21-69)/13*2)),0),3)</f>
        <v>0</v>
      </c>
      <c r="J21" s="80">
        <v>2</v>
      </c>
      <c r="K21" s="100">
        <f>IF(I21="","",I21*J21)</f>
        <v>0</v>
      </c>
      <c r="L21" s="376" t="str">
        <f>IF(F21="","",$D$20*K21/$E$25)</f>
        <v/>
      </c>
      <c r="M21" s="377"/>
      <c r="N21" s="297"/>
      <c r="O21" s="41"/>
      <c r="P21" s="22"/>
      <c r="Q21" s="45"/>
      <c r="R21" s="45"/>
      <c r="S21" s="45"/>
      <c r="T21" s="45"/>
      <c r="U21" s="45"/>
      <c r="V21" s="39"/>
      <c r="W21" s="39"/>
      <c r="X21" s="39"/>
      <c r="Y21" s="39"/>
      <c r="Z21" s="39"/>
      <c r="AA21" s="39"/>
      <c r="AB21" s="39"/>
      <c r="AC21" s="39"/>
      <c r="AD21" s="39"/>
    </row>
    <row r="22" spans="1:30" ht="39" customHeight="1">
      <c r="A22" s="285"/>
      <c r="B22" s="287" t="s">
        <v>372</v>
      </c>
      <c r="C22" s="288"/>
      <c r="D22" s="291"/>
      <c r="E22" s="62">
        <v>2</v>
      </c>
      <c r="F22" s="293"/>
      <c r="G22" s="294"/>
      <c r="H22" s="295"/>
      <c r="I22" s="72">
        <f>IF(F22="2件",2,IF(F22="1件",1,0))</f>
        <v>0</v>
      </c>
      <c r="J22" s="73">
        <v>1</v>
      </c>
      <c r="K22" s="73">
        <f t="shared" si="1"/>
        <v>0</v>
      </c>
      <c r="L22" s="307" t="str">
        <f>IF(F22="","",$D$20*K22/$E$25)</f>
        <v/>
      </c>
      <c r="M22" s="308"/>
      <c r="N22" s="297"/>
      <c r="O22" s="41"/>
      <c r="P22" s="22"/>
      <c r="Q22" s="45" t="s">
        <v>250</v>
      </c>
      <c r="R22" s="45" t="s">
        <v>235</v>
      </c>
      <c r="S22" s="45" t="s">
        <v>128</v>
      </c>
      <c r="T22" s="45"/>
      <c r="U22" s="45"/>
      <c r="V22" s="39"/>
      <c r="W22" s="39"/>
      <c r="X22" s="39"/>
      <c r="Y22" s="39"/>
      <c r="Z22" s="39"/>
      <c r="AA22" s="39"/>
      <c r="AB22" s="39"/>
      <c r="AC22" s="39"/>
      <c r="AD22" s="39"/>
    </row>
    <row r="23" spans="1:30" ht="21.95" customHeight="1">
      <c r="A23" s="285"/>
      <c r="B23" s="287" t="s">
        <v>136</v>
      </c>
      <c r="C23" s="288"/>
      <c r="D23" s="291"/>
      <c r="E23" s="62">
        <v>1</v>
      </c>
      <c r="F23" s="293"/>
      <c r="G23" s="294"/>
      <c r="H23" s="295"/>
      <c r="I23" s="72">
        <f>IF(F23="表彰あり",1,0)</f>
        <v>0</v>
      </c>
      <c r="J23" s="73">
        <v>1</v>
      </c>
      <c r="K23" s="73">
        <f t="shared" si="1"/>
        <v>0</v>
      </c>
      <c r="L23" s="307" t="str">
        <f>IF(F23="","",$D$20*K23/$E$25)</f>
        <v/>
      </c>
      <c r="M23" s="308"/>
      <c r="N23" s="297"/>
      <c r="O23" s="41"/>
      <c r="P23" s="22"/>
      <c r="Q23" s="45" t="s">
        <v>246</v>
      </c>
      <c r="R23" s="45" t="s">
        <v>128</v>
      </c>
      <c r="S23" s="45"/>
      <c r="T23" s="45"/>
      <c r="U23" s="45"/>
      <c r="V23" s="39"/>
      <c r="W23" s="39"/>
      <c r="X23" s="39"/>
      <c r="Y23" s="39"/>
      <c r="Z23" s="39"/>
      <c r="AA23" s="39"/>
      <c r="AB23" s="39"/>
      <c r="AC23" s="39"/>
      <c r="AD23" s="39"/>
    </row>
    <row r="24" spans="1:30" ht="20.25" customHeight="1" thickBot="1">
      <c r="A24" s="285"/>
      <c r="B24" s="287" t="s">
        <v>216</v>
      </c>
      <c r="C24" s="288"/>
      <c r="D24" s="291"/>
      <c r="E24" s="62">
        <v>1</v>
      </c>
      <c r="F24" s="318"/>
      <c r="G24" s="319"/>
      <c r="H24" s="320"/>
      <c r="I24" s="152">
        <f>IF(F24="推奨単位以上",1,IF(F24="1/2以上",0.5,IF(F24="1/2未満",0.3,0)))</f>
        <v>0</v>
      </c>
      <c r="J24" s="73">
        <v>1</v>
      </c>
      <c r="K24" s="74">
        <f t="shared" si="1"/>
        <v>0</v>
      </c>
      <c r="L24" s="307" t="str">
        <f>IF(F24="","",$D$20*K24/$E$25)</f>
        <v/>
      </c>
      <c r="M24" s="308"/>
      <c r="N24" s="297"/>
      <c r="O24" s="41"/>
      <c r="P24" s="22"/>
      <c r="Q24" s="47" t="s">
        <v>230</v>
      </c>
      <c r="R24" s="47" t="s">
        <v>231</v>
      </c>
      <c r="S24" s="47" t="s">
        <v>232</v>
      </c>
      <c r="T24" s="45" t="s">
        <v>128</v>
      </c>
      <c r="U24" s="45"/>
      <c r="V24" s="39"/>
      <c r="W24" s="39"/>
      <c r="X24" s="39"/>
      <c r="Y24" s="39"/>
      <c r="Z24" s="39"/>
      <c r="AA24" s="39"/>
      <c r="AB24" s="39"/>
      <c r="AC24" s="39"/>
      <c r="AD24" s="39"/>
    </row>
    <row r="25" spans="1:30" ht="10.5" customHeight="1" thickBot="1">
      <c r="A25" s="286"/>
      <c r="B25" s="81"/>
      <c r="C25" s="81"/>
      <c r="D25" s="63"/>
      <c r="E25" s="82">
        <f>SUM(E20:E24)</f>
        <v>10</v>
      </c>
      <c r="F25" s="65"/>
      <c r="G25" s="65"/>
      <c r="H25" s="65"/>
      <c r="I25" s="76"/>
      <c r="J25" s="76"/>
      <c r="K25" s="77"/>
      <c r="L25" s="78"/>
      <c r="M25" s="78"/>
      <c r="N25" s="83"/>
      <c r="O25" s="39"/>
      <c r="P25" s="22"/>
      <c r="Q25" s="43"/>
      <c r="R25" s="39"/>
      <c r="S25" s="39"/>
      <c r="T25" s="39"/>
      <c r="U25" s="39"/>
      <c r="V25" s="39"/>
      <c r="W25" s="39"/>
      <c r="X25" s="39"/>
      <c r="Y25" s="39"/>
      <c r="Z25" s="39"/>
      <c r="AA25" s="39"/>
      <c r="AB25" s="39"/>
      <c r="AC25" s="39"/>
      <c r="AD25" s="39"/>
    </row>
    <row r="26" spans="1:30" ht="21.95" customHeight="1">
      <c r="A26" s="284" t="s">
        <v>282</v>
      </c>
      <c r="B26" s="287" t="s">
        <v>267</v>
      </c>
      <c r="C26" s="288"/>
      <c r="D26" s="290">
        <v>8.5</v>
      </c>
      <c r="E26" s="84">
        <v>1</v>
      </c>
      <c r="F26" s="304"/>
      <c r="G26" s="305"/>
      <c r="H26" s="306"/>
      <c r="I26" s="153">
        <f>IF(F26="2件",1,IF(F26="1件",0.5,0))</f>
        <v>0</v>
      </c>
      <c r="J26" s="157">
        <v>1</v>
      </c>
      <c r="K26" s="154">
        <f t="shared" ref="K26" si="2">IF(I26="","",I26*J26)</f>
        <v>0</v>
      </c>
      <c r="L26" s="289" t="str">
        <f>IF(F26="","",D26*K26/$E$38)</f>
        <v/>
      </c>
      <c r="M26" s="289"/>
      <c r="N26" s="296">
        <f>ROUND(SUM(L26:L37),2)</f>
        <v>0</v>
      </c>
      <c r="O26" s="41"/>
      <c r="P26" s="57"/>
      <c r="Q26" s="45" t="s">
        <v>250</v>
      </c>
      <c r="R26" s="45" t="s">
        <v>235</v>
      </c>
      <c r="S26" s="45" t="s">
        <v>128</v>
      </c>
      <c r="T26" s="45"/>
      <c r="U26" s="45"/>
      <c r="V26" s="48"/>
      <c r="W26" s="48"/>
      <c r="X26" s="48"/>
      <c r="Y26" s="39"/>
      <c r="Z26" s="39"/>
      <c r="AA26" s="39"/>
      <c r="AB26" s="39"/>
      <c r="AC26" s="39"/>
      <c r="AD26" s="39"/>
    </row>
    <row r="27" spans="1:30" ht="20.25" customHeight="1">
      <c r="A27" s="285"/>
      <c r="B27" s="315" t="s">
        <v>268</v>
      </c>
      <c r="C27" s="86" t="s">
        <v>158</v>
      </c>
      <c r="D27" s="291"/>
      <c r="E27" s="84">
        <v>3</v>
      </c>
      <c r="F27" s="293"/>
      <c r="G27" s="294"/>
      <c r="H27" s="295"/>
      <c r="I27" s="85">
        <f>IF(F27="①②③全て",3,IF(F27="①②③のうち2項目",2,IF(F27="①②③のうち1項目",1,0)))</f>
        <v>0</v>
      </c>
      <c r="J27" s="157">
        <v>1</v>
      </c>
      <c r="K27" s="157">
        <f>IF(I27="","",I27*J27)</f>
        <v>0</v>
      </c>
      <c r="L27" s="289" t="str">
        <f>IF(F27="","",D26*K27/$E$38)</f>
        <v/>
      </c>
      <c r="M27" s="289"/>
      <c r="N27" s="297"/>
      <c r="O27" s="41"/>
      <c r="P27" s="57"/>
      <c r="Q27" s="47" t="s">
        <v>238</v>
      </c>
      <c r="R27" s="47" t="s">
        <v>239</v>
      </c>
      <c r="S27" s="47" t="s">
        <v>240</v>
      </c>
      <c r="T27" s="45" t="s">
        <v>128</v>
      </c>
      <c r="U27" s="45"/>
      <c r="V27" s="48"/>
      <c r="W27" s="48"/>
      <c r="X27" s="48"/>
      <c r="Y27" s="39"/>
      <c r="Z27" s="39"/>
      <c r="AA27" s="39"/>
      <c r="AB27" s="39"/>
      <c r="AC27" s="39"/>
      <c r="AD27" s="39"/>
    </row>
    <row r="28" spans="1:30" ht="20.25" customHeight="1">
      <c r="A28" s="285"/>
      <c r="B28" s="316"/>
      <c r="C28" s="86" t="s">
        <v>157</v>
      </c>
      <c r="D28" s="291"/>
      <c r="E28" s="84">
        <v>1</v>
      </c>
      <c r="F28" s="293"/>
      <c r="G28" s="294"/>
      <c r="H28" s="295"/>
      <c r="I28" s="85">
        <f>IF(F28="対応実績あり",1,0)</f>
        <v>0</v>
      </c>
      <c r="J28" s="157">
        <v>1</v>
      </c>
      <c r="K28" s="157">
        <f>IF(I28="","",I28*J28)</f>
        <v>0</v>
      </c>
      <c r="L28" s="289" t="str">
        <f>IF(F28="","",D26*K28/$E$38)</f>
        <v/>
      </c>
      <c r="M28" s="289"/>
      <c r="N28" s="297"/>
      <c r="O28" s="41"/>
      <c r="P28" s="57"/>
      <c r="Q28" s="47" t="s">
        <v>278</v>
      </c>
      <c r="R28" s="47" t="s">
        <v>128</v>
      </c>
      <c r="S28" s="47"/>
      <c r="T28" s="45"/>
      <c r="U28" s="45"/>
      <c r="V28" s="48"/>
      <c r="W28" s="48"/>
      <c r="X28" s="48"/>
      <c r="Y28" s="39"/>
      <c r="Z28" s="39"/>
      <c r="AA28" s="39"/>
      <c r="AB28" s="39"/>
      <c r="AC28" s="39"/>
      <c r="AD28" s="39"/>
    </row>
    <row r="29" spans="1:30" ht="20.25" customHeight="1">
      <c r="A29" s="285"/>
      <c r="B29" s="317"/>
      <c r="C29" s="86" t="s">
        <v>266</v>
      </c>
      <c r="D29" s="291"/>
      <c r="E29" s="84">
        <v>1</v>
      </c>
      <c r="F29" s="293"/>
      <c r="G29" s="294"/>
      <c r="H29" s="295"/>
      <c r="I29" s="159">
        <f>IF(F29="参加実績あり",1,IF(F29="なし",0,0))</f>
        <v>0</v>
      </c>
      <c r="J29" s="157">
        <v>1</v>
      </c>
      <c r="K29" s="157">
        <f>IF(I29="","",I29*J29)</f>
        <v>0</v>
      </c>
      <c r="L29" s="289" t="str">
        <f>IF(F29="","",D26*K29/$E$38)</f>
        <v/>
      </c>
      <c r="M29" s="289"/>
      <c r="N29" s="297"/>
      <c r="O29" s="41"/>
      <c r="P29" s="57"/>
      <c r="Q29" s="47" t="s">
        <v>287</v>
      </c>
      <c r="R29" s="47" t="s">
        <v>128</v>
      </c>
      <c r="S29" s="47"/>
      <c r="T29" s="45"/>
      <c r="U29" s="45"/>
      <c r="V29" s="48"/>
      <c r="W29" s="48"/>
      <c r="X29" s="48"/>
      <c r="Y29" s="39"/>
      <c r="Z29" s="39"/>
      <c r="AA29" s="39"/>
      <c r="AB29" s="39"/>
      <c r="AC29" s="39"/>
      <c r="AD29" s="39"/>
    </row>
    <row r="30" spans="1:30" ht="20.25" customHeight="1">
      <c r="A30" s="285"/>
      <c r="B30" s="287" t="s">
        <v>269</v>
      </c>
      <c r="C30" s="288"/>
      <c r="D30" s="291"/>
      <c r="E30" s="84">
        <v>1</v>
      </c>
      <c r="F30" s="293"/>
      <c r="G30" s="294"/>
      <c r="H30" s="295"/>
      <c r="I30" s="153">
        <f>IF(F30="2件",1,IF(F30="1件",0.5,0))</f>
        <v>0</v>
      </c>
      <c r="J30" s="157">
        <v>1</v>
      </c>
      <c r="K30" s="154">
        <f t="shared" ref="K30" si="3">IF(I30="","",I30*J30)</f>
        <v>0</v>
      </c>
      <c r="L30" s="289" t="str">
        <f>IF(F30="","",D26*K30/$E$38)</f>
        <v/>
      </c>
      <c r="M30" s="289"/>
      <c r="N30" s="297"/>
      <c r="O30" s="41"/>
      <c r="P30" s="57"/>
      <c r="Q30" s="45" t="s">
        <v>250</v>
      </c>
      <c r="R30" s="45" t="s">
        <v>235</v>
      </c>
      <c r="S30" s="45" t="s">
        <v>128</v>
      </c>
      <c r="T30" s="45"/>
      <c r="U30" s="47"/>
      <c r="V30" s="45" t="s">
        <v>241</v>
      </c>
      <c r="W30" s="45" t="s">
        <v>242</v>
      </c>
      <c r="X30" s="45" t="s">
        <v>233</v>
      </c>
      <c r="Y30" s="45" t="s">
        <v>234</v>
      </c>
      <c r="Z30" s="45" t="s">
        <v>128</v>
      </c>
      <c r="AA30" s="39"/>
      <c r="AB30" s="39"/>
      <c r="AC30" s="39"/>
      <c r="AD30" s="39"/>
    </row>
    <row r="31" spans="1:30" ht="20.25" customHeight="1">
      <c r="A31" s="285"/>
      <c r="B31" s="287" t="s">
        <v>270</v>
      </c>
      <c r="C31" s="288"/>
      <c r="D31" s="291"/>
      <c r="E31" s="84">
        <v>2</v>
      </c>
      <c r="F31" s="372"/>
      <c r="G31" s="373"/>
      <c r="H31" s="374"/>
      <c r="I31" s="153">
        <f>IF(F31="2件",1,IF(F31="1件",0.5,0))</f>
        <v>0</v>
      </c>
      <c r="J31" s="157">
        <v>2</v>
      </c>
      <c r="K31" s="157">
        <f>IF(I31="","",I31*J31)</f>
        <v>0</v>
      </c>
      <c r="L31" s="307" t="str">
        <f>IF(F31="","",D26*K31/$E$38)</f>
        <v/>
      </c>
      <c r="M31" s="308"/>
      <c r="N31" s="297"/>
      <c r="O31" s="41"/>
      <c r="P31" s="57"/>
      <c r="Q31" s="45" t="s">
        <v>250</v>
      </c>
      <c r="R31" s="45" t="s">
        <v>235</v>
      </c>
      <c r="S31" s="45" t="s">
        <v>128</v>
      </c>
      <c r="T31" s="45"/>
      <c r="U31" s="45"/>
      <c r="V31" s="45" t="s">
        <v>243</v>
      </c>
      <c r="W31" s="45" t="s">
        <v>244</v>
      </c>
      <c r="X31" s="45" t="s">
        <v>242</v>
      </c>
      <c r="Y31" s="45" t="s">
        <v>233</v>
      </c>
      <c r="Z31" s="45" t="s">
        <v>234</v>
      </c>
      <c r="AA31" s="45" t="s">
        <v>128</v>
      </c>
      <c r="AB31" s="39"/>
      <c r="AC31" s="39"/>
      <c r="AD31" s="39"/>
    </row>
    <row r="32" spans="1:30" ht="20.25" customHeight="1">
      <c r="A32" s="285"/>
      <c r="B32" s="315" t="s">
        <v>271</v>
      </c>
      <c r="C32" s="356"/>
      <c r="D32" s="291"/>
      <c r="E32" s="325">
        <v>2</v>
      </c>
      <c r="F32" s="97" t="s">
        <v>363</v>
      </c>
      <c r="G32" s="373"/>
      <c r="H32" s="374"/>
      <c r="I32" s="155">
        <f>IF(G32="実績あり",0.5,IF(G32="なし",0,0))</f>
        <v>0</v>
      </c>
      <c r="J32" s="73">
        <v>2</v>
      </c>
      <c r="K32" s="73">
        <f>IF(I32="","",I32*J32)</f>
        <v>0</v>
      </c>
      <c r="L32" s="289" t="str">
        <f>IF(G32="","",D26*K32/$E$38)</f>
        <v/>
      </c>
      <c r="M32" s="289"/>
      <c r="N32" s="297"/>
      <c r="O32" s="41"/>
      <c r="P32" s="57"/>
      <c r="Q32" s="47" t="s">
        <v>131</v>
      </c>
      <c r="R32" s="47" t="s">
        <v>128</v>
      </c>
      <c r="S32" s="47"/>
      <c r="T32" s="45"/>
      <c r="U32" s="45"/>
      <c r="V32" s="45" t="s">
        <v>243</v>
      </c>
      <c r="W32" s="45" t="s">
        <v>244</v>
      </c>
      <c r="X32" s="45" t="s">
        <v>242</v>
      </c>
      <c r="Y32" s="45" t="s">
        <v>233</v>
      </c>
      <c r="Z32" s="45" t="s">
        <v>234</v>
      </c>
      <c r="AA32" s="45" t="s">
        <v>128</v>
      </c>
      <c r="AB32" s="39"/>
      <c r="AC32" s="39"/>
      <c r="AD32" s="39"/>
    </row>
    <row r="33" spans="1:30" ht="20.25" customHeight="1">
      <c r="A33" s="285"/>
      <c r="B33" s="317"/>
      <c r="C33" s="375"/>
      <c r="D33" s="291"/>
      <c r="E33" s="327"/>
      <c r="F33" s="97" t="s">
        <v>364</v>
      </c>
      <c r="G33" s="373"/>
      <c r="H33" s="374"/>
      <c r="I33" s="155">
        <f>IF(G33="実績あり",0.5,IF(G33="なし",0,0))</f>
        <v>0</v>
      </c>
      <c r="J33" s="73">
        <v>2</v>
      </c>
      <c r="K33" s="73">
        <f>IF(I33="","",I33*J33)</f>
        <v>0</v>
      </c>
      <c r="L33" s="289" t="str">
        <f>IF(G33="","",D26*K33/$E$38)</f>
        <v/>
      </c>
      <c r="M33" s="289"/>
      <c r="N33" s="297"/>
      <c r="O33" s="41"/>
      <c r="P33" s="57"/>
      <c r="Q33" s="47" t="s">
        <v>131</v>
      </c>
      <c r="R33" s="47" t="s">
        <v>128</v>
      </c>
      <c r="S33" s="47"/>
      <c r="T33" s="45"/>
      <c r="U33" s="45"/>
      <c r="V33" s="48"/>
      <c r="W33" s="48"/>
      <c r="X33" s="48"/>
      <c r="Y33" s="48"/>
      <c r="Z33" s="48"/>
      <c r="AA33" s="48"/>
      <c r="AB33" s="39"/>
      <c r="AC33" s="39"/>
      <c r="AD33" s="39"/>
    </row>
    <row r="34" spans="1:30" ht="21.95" customHeight="1">
      <c r="A34" s="285"/>
      <c r="B34" s="287" t="s">
        <v>272</v>
      </c>
      <c r="C34" s="288"/>
      <c r="D34" s="291"/>
      <c r="E34" s="84">
        <v>2</v>
      </c>
      <c r="F34" s="293"/>
      <c r="G34" s="294"/>
      <c r="H34" s="295"/>
      <c r="I34" s="153">
        <f>IF(F34="2件",1,IF(F34="1件",0.5,0))</f>
        <v>0</v>
      </c>
      <c r="J34" s="157">
        <v>2</v>
      </c>
      <c r="K34" s="154">
        <f t="shared" ref="K34:K37" si="4">IF(I34="","",I34*J34)</f>
        <v>0</v>
      </c>
      <c r="L34" s="289" t="str">
        <f>IF(F34="","",D26*K34/$E$38)</f>
        <v/>
      </c>
      <c r="M34" s="289"/>
      <c r="N34" s="297"/>
      <c r="O34" s="41"/>
      <c r="P34" s="57"/>
      <c r="Q34" s="45" t="s">
        <v>250</v>
      </c>
      <c r="R34" s="45" t="s">
        <v>235</v>
      </c>
      <c r="S34" s="45" t="s">
        <v>128</v>
      </c>
      <c r="T34" s="45"/>
      <c r="U34" s="45"/>
      <c r="V34" s="48"/>
      <c r="W34" s="48"/>
      <c r="X34" s="48"/>
      <c r="Y34" s="39"/>
      <c r="Z34" s="39"/>
      <c r="AA34" s="39"/>
      <c r="AB34" s="39"/>
      <c r="AC34" s="39"/>
      <c r="AD34" s="39"/>
    </row>
    <row r="35" spans="1:30" ht="20.25" customHeight="1">
      <c r="A35" s="285"/>
      <c r="B35" s="287" t="s">
        <v>330</v>
      </c>
      <c r="C35" s="288"/>
      <c r="D35" s="291"/>
      <c r="E35" s="84">
        <v>1</v>
      </c>
      <c r="F35" s="293"/>
      <c r="G35" s="294"/>
      <c r="H35" s="295"/>
      <c r="I35" s="85">
        <f>IF(F35="登録及び実績あり",1,0)</f>
        <v>0</v>
      </c>
      <c r="J35" s="157">
        <v>1</v>
      </c>
      <c r="K35" s="154">
        <f t="shared" si="4"/>
        <v>0</v>
      </c>
      <c r="L35" s="289" t="str">
        <f>IF(F35="","",D26*K35/$E$38)</f>
        <v/>
      </c>
      <c r="M35" s="289"/>
      <c r="N35" s="297"/>
      <c r="O35" s="41"/>
      <c r="P35" s="57"/>
      <c r="Q35" s="45" t="s">
        <v>279</v>
      </c>
      <c r="R35" s="45" t="s">
        <v>128</v>
      </c>
      <c r="S35" s="45"/>
      <c r="T35" s="45"/>
      <c r="U35" s="45"/>
      <c r="V35" s="48"/>
      <c r="W35" s="48"/>
      <c r="X35" s="48"/>
      <c r="Y35" s="39"/>
      <c r="Z35" s="39"/>
      <c r="AA35" s="39"/>
      <c r="AB35" s="39"/>
      <c r="AC35" s="39"/>
      <c r="AD35" s="39"/>
    </row>
    <row r="36" spans="1:30" ht="20.25" customHeight="1">
      <c r="A36" s="285"/>
      <c r="B36" s="287" t="s">
        <v>273</v>
      </c>
      <c r="C36" s="288"/>
      <c r="D36" s="291"/>
      <c r="E36" s="156">
        <v>2</v>
      </c>
      <c r="F36" s="312"/>
      <c r="G36" s="313"/>
      <c r="H36" s="314"/>
      <c r="I36" s="72">
        <f>IF(F36="法定雇用障害者数以上",2,IF(F36="義務外雇用",2,IF(F36="法定雇用障害者数未満",1,0)))</f>
        <v>0</v>
      </c>
      <c r="J36" s="73">
        <v>1</v>
      </c>
      <c r="K36" s="73">
        <f t="shared" si="4"/>
        <v>0</v>
      </c>
      <c r="L36" s="289" t="str">
        <f>IF(F36="","",D26*K36/$E$38)</f>
        <v/>
      </c>
      <c r="M36" s="289"/>
      <c r="N36" s="297"/>
      <c r="O36" s="39"/>
      <c r="P36" s="57"/>
      <c r="Q36" s="45" t="s">
        <v>352</v>
      </c>
      <c r="R36" s="45" t="s">
        <v>236</v>
      </c>
      <c r="S36" s="45" t="s">
        <v>356</v>
      </c>
      <c r="T36" s="45" t="s">
        <v>128</v>
      </c>
      <c r="U36" s="45"/>
      <c r="V36" s="39"/>
      <c r="W36" s="39"/>
      <c r="X36" s="39"/>
      <c r="Y36" s="39"/>
      <c r="Z36" s="39"/>
      <c r="AA36" s="39"/>
      <c r="AB36" s="39"/>
      <c r="AC36" s="39"/>
      <c r="AD36" s="39"/>
    </row>
    <row r="37" spans="1:30" ht="20.25" customHeight="1" thickBot="1">
      <c r="A37" s="285"/>
      <c r="B37" s="287" t="s">
        <v>280</v>
      </c>
      <c r="C37" s="288"/>
      <c r="D37" s="292"/>
      <c r="E37" s="156">
        <v>1</v>
      </c>
      <c r="F37" s="299"/>
      <c r="G37" s="300"/>
      <c r="H37" s="301"/>
      <c r="I37" s="72">
        <f>IF(F37="取得あり",1,0)</f>
        <v>0</v>
      </c>
      <c r="J37" s="73">
        <v>1</v>
      </c>
      <c r="K37" s="73">
        <f t="shared" si="4"/>
        <v>0</v>
      </c>
      <c r="L37" s="289" t="str">
        <f>IF(F37="","",D26*K37/$E$38)</f>
        <v/>
      </c>
      <c r="M37" s="289"/>
      <c r="N37" s="298"/>
      <c r="O37" s="39"/>
      <c r="P37" s="57"/>
      <c r="Q37" s="45" t="s">
        <v>247</v>
      </c>
      <c r="R37" s="45" t="s">
        <v>128</v>
      </c>
      <c r="S37" s="45"/>
      <c r="T37" s="45"/>
      <c r="U37" s="45"/>
      <c r="V37" s="39"/>
      <c r="W37" s="39"/>
      <c r="X37" s="39"/>
      <c r="Y37" s="39"/>
      <c r="Z37" s="39"/>
      <c r="AA37" s="39"/>
      <c r="AB37" s="39"/>
      <c r="AC37" s="39"/>
      <c r="AD37" s="39"/>
    </row>
    <row r="38" spans="1:30" ht="10.5" customHeight="1" thickBot="1">
      <c r="A38" s="286"/>
      <c r="B38" s="75"/>
      <c r="C38" s="75"/>
      <c r="D38" s="63"/>
      <c r="E38" s="87">
        <f>SUM(E26:E37)</f>
        <v>17</v>
      </c>
      <c r="F38" s="65"/>
      <c r="G38" s="65"/>
      <c r="H38" s="65"/>
      <c r="I38" s="76"/>
      <c r="J38" s="76"/>
      <c r="K38" s="76"/>
      <c r="L38" s="78"/>
      <c r="M38" s="78"/>
      <c r="N38" s="88"/>
      <c r="O38" s="39"/>
      <c r="P38" s="22"/>
      <c r="Q38" s="43"/>
      <c r="R38" s="39"/>
      <c r="S38" s="39"/>
      <c r="T38" s="39"/>
      <c r="U38" s="39"/>
      <c r="V38" s="39"/>
      <c r="W38" s="39"/>
      <c r="X38" s="39"/>
      <c r="Y38" s="39"/>
      <c r="Z38" s="39"/>
      <c r="AA38" s="39"/>
      <c r="AB38" s="39"/>
      <c r="AC38" s="39"/>
      <c r="AD38" s="39"/>
    </row>
    <row r="39" spans="1:30" ht="20.25" customHeight="1">
      <c r="A39" s="284" t="s">
        <v>283</v>
      </c>
      <c r="B39" s="302" t="s">
        <v>276</v>
      </c>
      <c r="C39" s="303"/>
      <c r="D39" s="290">
        <v>2.5</v>
      </c>
      <c r="E39" s="156">
        <v>1</v>
      </c>
      <c r="F39" s="304"/>
      <c r="G39" s="305"/>
      <c r="H39" s="306"/>
      <c r="I39" s="72">
        <f>IF(F39="配置あり",1,0)</f>
        <v>0</v>
      </c>
      <c r="J39" s="73">
        <v>1</v>
      </c>
      <c r="K39" s="73">
        <f t="shared" ref="K39" si="5">IF(I39="","",I39*J39)</f>
        <v>0</v>
      </c>
      <c r="L39" s="307" t="str">
        <f>IF(F39="","",D39*K39/$E$43)</f>
        <v/>
      </c>
      <c r="M39" s="308"/>
      <c r="N39" s="296">
        <f>ROUND(SUM(L39:L42),2)</f>
        <v>0</v>
      </c>
      <c r="O39" s="41"/>
      <c r="P39" s="57"/>
      <c r="Q39" s="45" t="s">
        <v>130</v>
      </c>
      <c r="R39" s="45" t="s">
        <v>128</v>
      </c>
      <c r="S39" s="45"/>
      <c r="T39" s="45"/>
      <c r="U39" s="45"/>
      <c r="V39" s="48"/>
      <c r="W39" s="48"/>
      <c r="X39" s="48"/>
      <c r="Y39" s="39"/>
      <c r="Z39" s="39"/>
      <c r="AA39" s="39"/>
      <c r="AB39" s="39"/>
      <c r="AC39" s="39"/>
      <c r="AD39" s="39"/>
    </row>
    <row r="40" spans="1:30" ht="20.25" customHeight="1">
      <c r="A40" s="285"/>
      <c r="B40" s="287" t="s">
        <v>277</v>
      </c>
      <c r="C40" s="288"/>
      <c r="D40" s="291"/>
      <c r="E40" s="84">
        <v>1</v>
      </c>
      <c r="F40" s="369"/>
      <c r="G40" s="370"/>
      <c r="H40" s="371"/>
      <c r="I40" s="72">
        <f>IF(F40="登録あり",1,0)</f>
        <v>0</v>
      </c>
      <c r="J40" s="73">
        <v>1</v>
      </c>
      <c r="K40" s="73">
        <f>IF(I40="","",I40*J40)</f>
        <v>0</v>
      </c>
      <c r="L40" s="289" t="str">
        <f>IF(F40="","",D39*K40/$E$43)</f>
        <v/>
      </c>
      <c r="M40" s="289"/>
      <c r="N40" s="297"/>
      <c r="O40" s="41"/>
      <c r="P40" s="57"/>
      <c r="Q40" s="45" t="s">
        <v>281</v>
      </c>
      <c r="R40" s="45" t="s">
        <v>128</v>
      </c>
      <c r="S40" s="45"/>
      <c r="T40" s="45"/>
      <c r="U40" s="45"/>
      <c r="V40" s="48"/>
      <c r="W40" s="48"/>
      <c r="X40" s="48"/>
      <c r="Y40" s="39"/>
      <c r="Z40" s="39"/>
      <c r="AA40" s="39"/>
      <c r="AB40" s="39"/>
      <c r="AC40" s="39"/>
      <c r="AD40" s="39"/>
    </row>
    <row r="41" spans="1:30" ht="21.95" customHeight="1">
      <c r="A41" s="285"/>
      <c r="B41" s="287" t="s">
        <v>274</v>
      </c>
      <c r="C41" s="288"/>
      <c r="D41" s="291"/>
      <c r="E41" s="84">
        <v>2</v>
      </c>
      <c r="F41" s="309"/>
      <c r="G41" s="310"/>
      <c r="H41" s="311"/>
      <c r="I41" s="72">
        <f>IF(F41="顕彰あり",1,0)</f>
        <v>0</v>
      </c>
      <c r="J41" s="73">
        <v>2</v>
      </c>
      <c r="K41" s="73">
        <f>IF(I41="","",I41*J41)</f>
        <v>0</v>
      </c>
      <c r="L41" s="289" t="str">
        <f>IF(F41="","",D39*K41/$E$43)</f>
        <v/>
      </c>
      <c r="M41" s="289"/>
      <c r="N41" s="297"/>
      <c r="O41" s="41"/>
      <c r="P41" s="57"/>
      <c r="Q41" s="45" t="s">
        <v>248</v>
      </c>
      <c r="R41" s="45" t="s">
        <v>128</v>
      </c>
      <c r="S41" s="45"/>
      <c r="T41" s="45"/>
      <c r="U41" s="45"/>
      <c r="V41" s="48"/>
      <c r="W41" s="48"/>
      <c r="X41" s="48"/>
      <c r="Y41" s="39"/>
      <c r="Z41" s="39"/>
      <c r="AA41" s="39"/>
      <c r="AB41" s="39"/>
      <c r="AC41" s="39"/>
      <c r="AD41" s="39"/>
    </row>
    <row r="42" spans="1:30" ht="20.25" customHeight="1" thickBot="1">
      <c r="A42" s="285"/>
      <c r="B42" s="287" t="s">
        <v>275</v>
      </c>
      <c r="C42" s="288"/>
      <c r="D42" s="292"/>
      <c r="E42" s="62">
        <v>1</v>
      </c>
      <c r="F42" s="318"/>
      <c r="G42" s="319"/>
      <c r="H42" s="320"/>
      <c r="I42" s="72">
        <f>IF(F42="配置あり",1,0)</f>
        <v>0</v>
      </c>
      <c r="J42" s="73">
        <v>1</v>
      </c>
      <c r="K42" s="73">
        <f>IF(I42="","",I42*J42)</f>
        <v>0</v>
      </c>
      <c r="L42" s="289" t="str">
        <f>IF(F42="","",D39*K42/$E$43)</f>
        <v/>
      </c>
      <c r="M42" s="289"/>
      <c r="N42" s="298"/>
      <c r="O42" s="39"/>
      <c r="P42" s="22"/>
      <c r="Q42" s="45" t="s">
        <v>130</v>
      </c>
      <c r="R42" s="45" t="s">
        <v>128</v>
      </c>
      <c r="S42" s="45"/>
      <c r="T42" s="45"/>
      <c r="U42" s="45"/>
      <c r="V42" s="39"/>
      <c r="W42" s="39"/>
      <c r="X42" s="39"/>
      <c r="Y42" s="39"/>
      <c r="Z42" s="39"/>
      <c r="AA42" s="39"/>
      <c r="AB42" s="39"/>
      <c r="AC42" s="39"/>
      <c r="AD42" s="39"/>
    </row>
    <row r="43" spans="1:30" ht="10.5" customHeight="1">
      <c r="A43" s="286"/>
      <c r="B43" s="75"/>
      <c r="C43" s="75"/>
      <c r="D43" s="63"/>
      <c r="E43" s="68">
        <f>SUM(E39:E42)</f>
        <v>5</v>
      </c>
      <c r="F43" s="98"/>
      <c r="G43" s="89"/>
      <c r="H43" s="89"/>
      <c r="I43" s="90"/>
      <c r="J43" s="90"/>
      <c r="K43" s="90"/>
      <c r="L43" s="91"/>
      <c r="M43" s="91"/>
      <c r="N43" s="83"/>
      <c r="O43" s="39"/>
      <c r="P43" s="22"/>
      <c r="Q43" s="43"/>
      <c r="R43" s="39"/>
      <c r="S43" s="39"/>
      <c r="T43" s="39"/>
      <c r="U43" s="39"/>
      <c r="V43" s="39"/>
      <c r="W43" s="39"/>
      <c r="X43" s="39"/>
      <c r="Y43" s="39"/>
      <c r="Z43" s="39"/>
      <c r="AA43" s="39"/>
      <c r="AB43" s="39"/>
      <c r="AC43" s="39"/>
      <c r="AD43" s="39"/>
    </row>
    <row r="44" spans="1:30" ht="12" customHeight="1">
      <c r="A44" s="70"/>
      <c r="B44" s="92"/>
      <c r="C44" s="75"/>
      <c r="D44" s="68">
        <f>SUM(D10,D26,D20,D39:D42)</f>
        <v>26</v>
      </c>
      <c r="E44" s="62"/>
      <c r="F44" s="93"/>
      <c r="G44" s="93"/>
      <c r="H44" s="93"/>
      <c r="I44" s="90"/>
      <c r="J44" s="90"/>
      <c r="K44" s="90"/>
      <c r="L44" s="94"/>
      <c r="M44" s="91" t="s">
        <v>20</v>
      </c>
      <c r="N44" s="95">
        <f>SUM(N10,N14,N20,N26:N37,N39:N42)</f>
        <v>0</v>
      </c>
      <c r="O44" s="43"/>
      <c r="P44" s="39"/>
      <c r="Q44" s="43"/>
      <c r="R44" s="39"/>
      <c r="S44" s="39"/>
      <c r="T44" s="39"/>
      <c r="U44" s="39"/>
      <c r="V44" s="39"/>
      <c r="W44" s="39"/>
      <c r="X44" s="39"/>
      <c r="Y44" s="39"/>
      <c r="Z44" s="39"/>
      <c r="AA44" s="39"/>
      <c r="AB44" s="39"/>
      <c r="AC44" s="39"/>
      <c r="AD44" s="39"/>
    </row>
    <row r="45" spans="1:30" ht="3.75" customHeight="1" thickBot="1">
      <c r="C45" s="49"/>
      <c r="I45" s="58"/>
      <c r="J45" s="58"/>
      <c r="K45" s="58"/>
      <c r="L45" s="58"/>
      <c r="M45" s="58"/>
      <c r="N45" s="58"/>
      <c r="Q45" s="43"/>
    </row>
    <row r="46" spans="1:30" ht="14.25" customHeight="1" thickBot="1">
      <c r="A46" s="101" t="s">
        <v>21</v>
      </c>
      <c r="B46" s="101"/>
      <c r="C46" s="102"/>
      <c r="D46" s="103" t="s">
        <v>12</v>
      </c>
      <c r="E46" s="361"/>
      <c r="F46" s="362"/>
      <c r="G46" s="362"/>
      <c r="H46" s="363"/>
      <c r="I46" s="104" t="s">
        <v>132</v>
      </c>
      <c r="J46" s="105"/>
      <c r="K46" s="105"/>
      <c r="L46" s="105"/>
      <c r="M46" s="105"/>
      <c r="N46" s="105"/>
      <c r="O46" s="50"/>
      <c r="Q46" s="43"/>
    </row>
    <row r="47" spans="1:30">
      <c r="A47" s="101" t="s">
        <v>13</v>
      </c>
      <c r="B47" s="102"/>
      <c r="C47" s="66"/>
      <c r="D47" s="102"/>
      <c r="E47" s="102"/>
      <c r="F47" s="102"/>
      <c r="G47" s="102"/>
      <c r="H47" s="102"/>
      <c r="I47" s="102"/>
      <c r="J47" s="102"/>
      <c r="K47" s="102"/>
      <c r="L47" s="106"/>
      <c r="M47" s="106"/>
      <c r="N47" s="106"/>
      <c r="Q47" s="43"/>
    </row>
    <row r="48" spans="1:30" ht="11.25" customHeight="1">
      <c r="A48" s="364" t="s">
        <v>14</v>
      </c>
      <c r="B48" s="107" t="s">
        <v>137</v>
      </c>
      <c r="C48" s="365" t="s">
        <v>15</v>
      </c>
      <c r="D48" s="366" t="s">
        <v>16</v>
      </c>
      <c r="E48" s="366"/>
      <c r="F48" s="108"/>
      <c r="G48" s="151" t="str">
        <f>IF(E46="","",N44)</f>
        <v/>
      </c>
      <c r="H48" s="109"/>
      <c r="I48" s="81"/>
      <c r="J48" s="367" t="s">
        <v>15</v>
      </c>
      <c r="K48" s="368" t="str">
        <f>IF(D49="","",ROUNDDOWN((100+G48)/(D49/1000000),5))</f>
        <v/>
      </c>
      <c r="L48" s="368"/>
      <c r="M48" s="368"/>
      <c r="N48" s="368"/>
      <c r="O48" s="357"/>
      <c r="Q48" s="43"/>
    </row>
    <row r="49" spans="1:17" ht="11.25" customHeight="1">
      <c r="A49" s="364"/>
      <c r="B49" s="114" t="s">
        <v>138</v>
      </c>
      <c r="C49" s="365"/>
      <c r="D49" s="358" t="str">
        <f>IF(E46="","",E46)</f>
        <v/>
      </c>
      <c r="E49" s="358"/>
      <c r="F49" s="358"/>
      <c r="G49" s="358"/>
      <c r="H49" s="359" t="s">
        <v>124</v>
      </c>
      <c r="I49" s="359"/>
      <c r="J49" s="367"/>
      <c r="K49" s="368"/>
      <c r="L49" s="368"/>
      <c r="M49" s="368"/>
      <c r="N49" s="368"/>
      <c r="O49" s="357"/>
      <c r="Q49" s="43"/>
    </row>
    <row r="50" spans="1:17" s="51" customFormat="1" ht="11.25" customHeight="1">
      <c r="A50" s="360" t="s">
        <v>22</v>
      </c>
      <c r="B50" s="360"/>
      <c r="C50" s="360"/>
      <c r="D50" s="360"/>
      <c r="E50" s="360"/>
      <c r="F50" s="360"/>
      <c r="G50" s="360"/>
      <c r="H50" s="360"/>
      <c r="I50" s="360"/>
      <c r="J50" s="360"/>
      <c r="K50" s="360"/>
      <c r="L50" s="360"/>
      <c r="M50" s="360"/>
      <c r="N50" s="360"/>
      <c r="Q50" s="43"/>
    </row>
    <row r="51" spans="1:17">
      <c r="A51" s="102" t="s">
        <v>17</v>
      </c>
    </row>
    <row r="52" spans="1:17" s="51" customFormat="1" ht="10.5" customHeight="1">
      <c r="A52" s="52" t="s">
        <v>220</v>
      </c>
      <c r="B52" s="53"/>
      <c r="C52" s="40"/>
      <c r="D52" s="53"/>
      <c r="E52" s="53"/>
      <c r="F52" s="53"/>
      <c r="G52" s="53"/>
      <c r="H52" s="53"/>
      <c r="I52" s="53"/>
      <c r="J52" s="53"/>
      <c r="K52" s="53"/>
      <c r="L52" s="53"/>
      <c r="M52" s="53"/>
      <c r="N52" s="53"/>
    </row>
    <row r="53" spans="1:17" s="51" customFormat="1" ht="10.5">
      <c r="A53" s="52" t="s">
        <v>18</v>
      </c>
      <c r="B53" s="53"/>
      <c r="C53" s="53"/>
      <c r="D53" s="53"/>
      <c r="E53" s="53"/>
      <c r="F53" s="53"/>
      <c r="G53" s="53"/>
      <c r="H53" s="53"/>
      <c r="I53" s="53"/>
      <c r="J53" s="53"/>
      <c r="K53" s="53"/>
      <c r="L53" s="54"/>
      <c r="M53" s="54"/>
      <c r="N53" s="54"/>
    </row>
    <row r="54" spans="1:17" s="51" customFormat="1" ht="10.5">
      <c r="A54" s="278" t="s">
        <v>373</v>
      </c>
      <c r="B54" s="53"/>
      <c r="C54" s="53"/>
      <c r="D54" s="53"/>
      <c r="E54" s="53"/>
      <c r="F54" s="53"/>
      <c r="G54" s="53"/>
      <c r="H54" s="53"/>
      <c r="I54" s="53"/>
      <c r="J54" s="53"/>
      <c r="K54" s="53"/>
      <c r="L54" s="54"/>
      <c r="M54" s="54"/>
      <c r="N54" s="54"/>
    </row>
    <row r="55" spans="1:17" s="51" customFormat="1" ht="10.5">
      <c r="A55" s="278" t="s">
        <v>374</v>
      </c>
      <c r="B55" s="53"/>
      <c r="C55" s="53"/>
      <c r="D55" s="53"/>
      <c r="E55" s="53"/>
      <c r="F55" s="53"/>
      <c r="G55" s="53"/>
      <c r="H55" s="53"/>
      <c r="I55" s="53"/>
      <c r="J55" s="53"/>
      <c r="K55" s="53"/>
      <c r="L55" s="54"/>
      <c r="M55" s="54"/>
      <c r="N55" s="54"/>
    </row>
    <row r="56" spans="1:17" s="51" customFormat="1" ht="10.5" customHeight="1">
      <c r="A56" s="52" t="s">
        <v>139</v>
      </c>
      <c r="B56" s="55"/>
      <c r="C56" s="53"/>
      <c r="D56" s="55"/>
      <c r="E56" s="55"/>
      <c r="F56" s="55"/>
      <c r="G56" s="55"/>
      <c r="H56" s="55"/>
      <c r="I56" s="55"/>
      <c r="J56" s="55"/>
      <c r="K56" s="55"/>
      <c r="L56" s="56"/>
      <c r="M56" s="56"/>
      <c r="N56" s="56"/>
    </row>
    <row r="57" spans="1:17" s="51" customFormat="1" ht="10.5">
      <c r="A57" s="52"/>
      <c r="B57" s="53"/>
      <c r="C57" s="55"/>
      <c r="D57" s="53"/>
      <c r="E57" s="53"/>
      <c r="F57" s="53"/>
      <c r="G57" s="53"/>
      <c r="H57" s="53"/>
      <c r="I57" s="53"/>
      <c r="J57" s="53"/>
      <c r="K57" s="53"/>
      <c r="L57" s="53"/>
      <c r="M57" s="53"/>
      <c r="N57" s="53"/>
    </row>
    <row r="58" spans="1:17">
      <c r="C58" s="53"/>
    </row>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sheetData>
  <sheetProtection algorithmName="SHA-512" hashValue="07bcDP2Rr9QBNQ8SjaqiyU/R7t6cAvyfzgnpqHqE2sXcWTO206Yt7l+YrpJLsRuITQVl3IKW3dHwxsjJRBGICw==" saltValue="3jWqtlE1ECQRuu5Kjnh6YQ==" spinCount="100000" sheet="1" selectLockedCells="1"/>
  <mergeCells count="116">
    <mergeCell ref="N10:N18"/>
    <mergeCell ref="L21:M21"/>
    <mergeCell ref="F5:N5"/>
    <mergeCell ref="N20:N24"/>
    <mergeCell ref="H2:M2"/>
    <mergeCell ref="A3:N3"/>
    <mergeCell ref="C5:E5"/>
    <mergeCell ref="B7:N7"/>
    <mergeCell ref="L9:M9"/>
    <mergeCell ref="G12:H12"/>
    <mergeCell ref="G11:H11"/>
    <mergeCell ref="G10:H10"/>
    <mergeCell ref="D10:D18"/>
    <mergeCell ref="F9:H9"/>
    <mergeCell ref="F14:H14"/>
    <mergeCell ref="F15:H15"/>
    <mergeCell ref="F16:H16"/>
    <mergeCell ref="F18:H18"/>
    <mergeCell ref="F17:H17"/>
    <mergeCell ref="A10:A19"/>
    <mergeCell ref="A20:A25"/>
    <mergeCell ref="D20:D24"/>
    <mergeCell ref="L20:M20"/>
    <mergeCell ref="L24:M24"/>
    <mergeCell ref="F40:H40"/>
    <mergeCell ref="B31:C31"/>
    <mergeCell ref="F31:H31"/>
    <mergeCell ref="L31:M31"/>
    <mergeCell ref="B32:C33"/>
    <mergeCell ref="E32:E33"/>
    <mergeCell ref="G32:H32"/>
    <mergeCell ref="L32:M32"/>
    <mergeCell ref="G33:H33"/>
    <mergeCell ref="O48:O49"/>
    <mergeCell ref="D49:G49"/>
    <mergeCell ref="H49:I49"/>
    <mergeCell ref="A50:N50"/>
    <mergeCell ref="L42:M42"/>
    <mergeCell ref="E46:H46"/>
    <mergeCell ref="A48:A49"/>
    <mergeCell ref="C48:C49"/>
    <mergeCell ref="D48:E48"/>
    <mergeCell ref="J48:J49"/>
    <mergeCell ref="K48:N49"/>
    <mergeCell ref="B42:C42"/>
    <mergeCell ref="F42:H42"/>
    <mergeCell ref="B9:C9"/>
    <mergeCell ref="B18:C18"/>
    <mergeCell ref="B17:C17"/>
    <mergeCell ref="B16:C16"/>
    <mergeCell ref="B15:C15"/>
    <mergeCell ref="B14:C14"/>
    <mergeCell ref="B24:C24"/>
    <mergeCell ref="B23:C23"/>
    <mergeCell ref="B22:C22"/>
    <mergeCell ref="B20:C20"/>
    <mergeCell ref="B10:C13"/>
    <mergeCell ref="B21:C21"/>
    <mergeCell ref="L15:M15"/>
    <mergeCell ref="L16:M16"/>
    <mergeCell ref="L17:M17"/>
    <mergeCell ref="L14:M14"/>
    <mergeCell ref="E10:E13"/>
    <mergeCell ref="I10:I13"/>
    <mergeCell ref="J10:J13"/>
    <mergeCell ref="K10:K13"/>
    <mergeCell ref="L10:M13"/>
    <mergeCell ref="F13:H13"/>
    <mergeCell ref="L18:M18"/>
    <mergeCell ref="F35:H35"/>
    <mergeCell ref="L35:M35"/>
    <mergeCell ref="B36:C36"/>
    <mergeCell ref="F36:H36"/>
    <mergeCell ref="L36:M36"/>
    <mergeCell ref="B26:C26"/>
    <mergeCell ref="F26:H26"/>
    <mergeCell ref="L26:M26"/>
    <mergeCell ref="F28:H28"/>
    <mergeCell ref="L28:M28"/>
    <mergeCell ref="B27:B29"/>
    <mergeCell ref="B30:C30"/>
    <mergeCell ref="F30:H30"/>
    <mergeCell ref="L30:M30"/>
    <mergeCell ref="L27:M27"/>
    <mergeCell ref="F27:H27"/>
    <mergeCell ref="F24:H24"/>
    <mergeCell ref="F23:H23"/>
    <mergeCell ref="F22:H22"/>
    <mergeCell ref="F21:H21"/>
    <mergeCell ref="F20:H20"/>
    <mergeCell ref="L22:M22"/>
    <mergeCell ref="L23:M23"/>
    <mergeCell ref="A26:A38"/>
    <mergeCell ref="B40:C40"/>
    <mergeCell ref="L40:M40"/>
    <mergeCell ref="D26:D37"/>
    <mergeCell ref="D39:D42"/>
    <mergeCell ref="F29:H29"/>
    <mergeCell ref="L29:M29"/>
    <mergeCell ref="N26:N37"/>
    <mergeCell ref="N39:N42"/>
    <mergeCell ref="A39:A43"/>
    <mergeCell ref="B37:C37"/>
    <mergeCell ref="F37:H37"/>
    <mergeCell ref="L37:M37"/>
    <mergeCell ref="B39:C39"/>
    <mergeCell ref="F39:H39"/>
    <mergeCell ref="L39:M39"/>
    <mergeCell ref="B41:C41"/>
    <mergeCell ref="F41:H41"/>
    <mergeCell ref="L41:M41"/>
    <mergeCell ref="L33:M33"/>
    <mergeCell ref="B34:C34"/>
    <mergeCell ref="F34:H34"/>
    <mergeCell ref="L34:M34"/>
    <mergeCell ref="B35:C35"/>
  </mergeCells>
  <phoneticPr fontId="3"/>
  <dataValidations xWindow="296" yWindow="450" count="29">
    <dataValidation type="list" errorStyle="warning" allowBlank="1" showInputMessage="1" showErrorMessage="1" sqref="F42:H42">
      <formula1>$Q$42:$R$42</formula1>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formula1>1</formula1>
      <formula2>100</formula2>
    </dataValidation>
    <dataValidation type="whole" errorStyle="warning" allowBlank="1" showInputMessage="1" showErrorMessage="1" promptTitle="実績3の成績評定点（数値）を入力" prompt="申告する工事の成績評定点を直接入力。_x000a_実績が不足する場合は「69」を入力。_x000a_全てのセルに入力がないと計算されません。" sqref="G12:H12">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F21:H21">
      <formula1>0</formula1>
      <formula2>100</formula2>
    </dataValidation>
    <dataValidation type="list" errorStyle="warning" allowBlank="1" showInputMessage="1" showErrorMessage="1" sqref="G33:H33">
      <formula1>$Q$33:$R$33</formula1>
    </dataValidation>
    <dataValidation type="list" errorStyle="warning" allowBlank="1" showInputMessage="1" showErrorMessage="1" sqref="F26:H26">
      <formula1>$Q$26:$S$26</formula1>
    </dataValidation>
    <dataValidation type="list" errorStyle="warning" allowBlank="1" showInputMessage="1" showErrorMessage="1" sqref="F27:H27">
      <formula1>$Q$27:$T$27</formula1>
    </dataValidation>
    <dataValidation type="list" errorStyle="warning" allowBlank="1" showInputMessage="1" showErrorMessage="1" sqref="F28:H28">
      <formula1>$Q$28:$R$28</formula1>
    </dataValidation>
    <dataValidation type="list" errorStyle="warning" allowBlank="1" showInputMessage="1" showErrorMessage="1" sqref="F29:H29">
      <formula1>$Q$29:$R$29</formula1>
    </dataValidation>
    <dataValidation type="list" errorStyle="warning" allowBlank="1" showInputMessage="1" showErrorMessage="1" sqref="F30:H30">
      <formula1>$Q$30:$S$30</formula1>
    </dataValidation>
    <dataValidation type="list" errorStyle="warning" allowBlank="1" showInputMessage="1" showErrorMessage="1" sqref="F31:H31">
      <formula1>$Q$31:$S$31</formula1>
    </dataValidation>
    <dataValidation type="list" errorStyle="warning" allowBlank="1" showInputMessage="1" showErrorMessage="1" sqref="G32:H32">
      <formula1>$Q$32:$R$32</formula1>
    </dataValidation>
    <dataValidation type="list" errorStyle="warning" allowBlank="1" showInputMessage="1" showErrorMessage="1" sqref="F34:H34">
      <formula1>$Q$34:$S$34</formula1>
    </dataValidation>
    <dataValidation type="list" errorStyle="warning" allowBlank="1" showInputMessage="1" showErrorMessage="1" sqref="F35:H35">
      <formula1>$Q$35:$R$35</formula1>
    </dataValidation>
    <dataValidation type="list" errorStyle="warning" allowBlank="1" showInputMessage="1" showErrorMessage="1" sqref="F36:H36">
      <formula1>$Q$36:$T$36</formula1>
    </dataValidation>
    <dataValidation type="list" errorStyle="warning" allowBlank="1" showInputMessage="1" showErrorMessage="1" sqref="F37:H37">
      <formula1>$Q$37:$R$37</formula1>
    </dataValidation>
    <dataValidation type="list" errorStyle="warning" allowBlank="1" showInputMessage="1" showErrorMessage="1" sqref="F39:H39">
      <formula1>$Q$39:$R$39</formula1>
    </dataValidation>
    <dataValidation type="list" errorStyle="warning" allowBlank="1" showInputMessage="1" showErrorMessage="1" sqref="F40:H40">
      <formula1>$Q$40:$R$40</formula1>
    </dataValidation>
    <dataValidation type="list" errorStyle="warning" allowBlank="1" showInputMessage="1" showErrorMessage="1" sqref="F41:H41">
      <formula1>$Q$41:$R$41</formula1>
    </dataValidation>
    <dataValidation type="list" errorStyle="warning" allowBlank="1" showInputMessage="1" showErrorMessage="1" sqref="F14:H14">
      <formula1>$Q$14:$R$14</formula1>
    </dataValidation>
    <dataValidation type="list" errorStyle="warning" allowBlank="1" showInputMessage="1" showErrorMessage="1" sqref="F15:H15">
      <formula1>$Q$15:$R$15</formula1>
    </dataValidation>
    <dataValidation type="list" errorStyle="warning" allowBlank="1" showInputMessage="1" showErrorMessage="1" sqref="F16:H16">
      <formula1>$Q$16:$T$16</formula1>
    </dataValidation>
    <dataValidation type="list" errorStyle="warning" allowBlank="1" showInputMessage="1" showErrorMessage="1" sqref="F17:H17">
      <formula1>$Q$17:$R$17</formula1>
    </dataValidation>
    <dataValidation type="list" errorStyle="warning" allowBlank="1" showInputMessage="1" showErrorMessage="1" sqref="F18:H18">
      <formula1>$Q$18:$R$18</formula1>
    </dataValidation>
    <dataValidation type="list" errorStyle="warning" allowBlank="1" showErrorMessage="1" sqref="F20:H20">
      <formula1>$Q$20:$R$20</formula1>
    </dataValidation>
    <dataValidation type="list" errorStyle="warning" allowBlank="1" showInputMessage="1" showErrorMessage="1" sqref="F22:H22">
      <formula1>$Q$22:$S$22</formula1>
    </dataValidation>
    <dataValidation type="list" errorStyle="warning" allowBlank="1" showInputMessage="1" showErrorMessage="1" sqref="F23:H23">
      <formula1>$Q$23:$R$23</formula1>
    </dataValidation>
    <dataValidation type="list" errorStyle="warning" allowBlank="1" showInputMessage="1" showErrorMessage="1" sqref="F24:H24">
      <formula1>$Q$24:$T$24</formula1>
    </dataValidation>
  </dataValidations>
  <pageMargins left="0.78740157480314965" right="0.47244094488188981" top="0.59055118110236227" bottom="0.47244094488188981" header="0.27559055118110237" footer="0.31496062992125984"/>
  <pageSetup paperSize="9" scale="81" firstPageNumber="2" orientation="portrait" cellComments="asDisplayed" r:id="rId1"/>
  <headerFooter alignWithMargins="0"/>
  <ignoredErrors>
    <ignoredError sqref="C27:C29"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showGridLines="0" topLeftCell="A4" zoomScale="85" zoomScaleNormal="85" zoomScaleSheetLayoutView="100" workbookViewId="0">
      <selection activeCell="F24" sqref="F24:H24"/>
    </sheetView>
  </sheetViews>
  <sheetFormatPr defaultRowHeight="12" outlineLevelCol="1"/>
  <cols>
    <col min="1" max="1" width="4.875" style="8" customWidth="1"/>
    <col min="2" max="2" width="5.875" style="8" customWidth="1"/>
    <col min="3" max="3" width="24.25" style="8" customWidth="1"/>
    <col min="4" max="4" width="6.875" style="8" customWidth="1"/>
    <col min="5" max="5" width="9.875" style="8" customWidth="1"/>
    <col min="6" max="6" width="8" style="8" customWidth="1"/>
    <col min="7" max="7" width="6.375" style="9" customWidth="1"/>
    <col min="8" max="8" width="3.875" style="8" customWidth="1"/>
    <col min="9" max="9" width="3.625" style="8" customWidth="1"/>
    <col min="10" max="10" width="3.5" style="8" customWidth="1"/>
    <col min="11" max="12" width="3.875" style="8" customWidth="1"/>
    <col min="13" max="13" width="3.375" style="8" customWidth="1"/>
    <col min="14" max="14" width="3.125" style="8" customWidth="1"/>
    <col min="15" max="15" width="3.875" style="8" customWidth="1"/>
    <col min="16" max="16" width="3.375" style="8" customWidth="1"/>
    <col min="17" max="17" width="2.75" style="8" customWidth="1"/>
    <col min="18" max="18" width="2.125" style="8" customWidth="1"/>
    <col min="19" max="19" width="3.125" style="8" customWidth="1"/>
    <col min="20" max="20" width="9.125" style="8" customWidth="1"/>
    <col min="21" max="25" width="5.625" style="26" hidden="1" customWidth="1" outlineLevel="1"/>
    <col min="26" max="27" width="9.125" style="8" hidden="1" customWidth="1" outlineLevel="1"/>
    <col min="28" max="28" width="9" style="8" collapsed="1"/>
    <col min="29" max="16384" width="9" style="8"/>
  </cols>
  <sheetData>
    <row r="1" spans="1:27" ht="9.75" customHeight="1">
      <c r="A1" s="160" t="s">
        <v>366</v>
      </c>
      <c r="B1" s="5"/>
      <c r="C1" s="5"/>
      <c r="D1" s="5"/>
      <c r="E1" s="5"/>
      <c r="F1" s="5"/>
      <c r="G1" s="6"/>
      <c r="H1" s="5"/>
      <c r="I1" s="5"/>
      <c r="J1" s="5"/>
      <c r="K1" s="5"/>
      <c r="L1" s="5"/>
      <c r="M1" s="5"/>
      <c r="N1" s="5"/>
      <c r="O1" s="5"/>
      <c r="P1" s="5"/>
      <c r="Q1" s="7"/>
      <c r="R1" s="5"/>
      <c r="S1" s="5"/>
    </row>
    <row r="2" spans="1:27" ht="12.75" thickBot="1">
      <c r="A2" s="5"/>
      <c r="B2" s="5"/>
      <c r="C2" s="5"/>
      <c r="D2" s="5"/>
      <c r="E2" s="5"/>
      <c r="F2" s="5"/>
      <c r="G2" s="6"/>
      <c r="H2" s="5"/>
      <c r="I2" s="5"/>
      <c r="J2" s="5"/>
      <c r="K2" s="5"/>
      <c r="L2" s="5"/>
      <c r="M2" s="5"/>
      <c r="N2" s="5"/>
      <c r="O2" s="5"/>
      <c r="P2" s="5"/>
      <c r="Q2" s="7"/>
      <c r="R2" s="5"/>
      <c r="S2" s="5"/>
    </row>
    <row r="3" spans="1:27" ht="12.75" customHeight="1" thickBot="1">
      <c r="C3" s="5"/>
      <c r="D3" s="5"/>
      <c r="E3" s="5"/>
      <c r="H3" s="473" t="s">
        <v>0</v>
      </c>
      <c r="I3" s="474"/>
      <c r="J3" s="474"/>
      <c r="K3" s="470">
        <f>'様式-共1-Ⅰ（土木）'!H2</f>
        <v>22040801</v>
      </c>
      <c r="L3" s="471"/>
      <c r="M3" s="471"/>
      <c r="N3" s="471"/>
      <c r="O3" s="471"/>
      <c r="P3" s="472"/>
      <c r="Q3" s="10"/>
      <c r="R3" s="5"/>
      <c r="S3" s="5"/>
      <c r="U3" s="26" t="s">
        <v>159</v>
      </c>
      <c r="V3" s="26" t="s">
        <v>160</v>
      </c>
      <c r="X3" s="26" t="s">
        <v>161</v>
      </c>
      <c r="Y3" s="26" t="s">
        <v>162</v>
      </c>
      <c r="Z3" s="8" t="s">
        <v>163</v>
      </c>
      <c r="AA3" s="8" t="s">
        <v>164</v>
      </c>
    </row>
    <row r="4" spans="1:27" ht="10.5" customHeight="1">
      <c r="C4" s="5"/>
      <c r="D4" s="5"/>
      <c r="E4" s="5"/>
      <c r="H4" s="6"/>
      <c r="I4" s="6"/>
      <c r="J4" s="29"/>
      <c r="K4" s="29"/>
      <c r="L4" s="29"/>
      <c r="M4" s="29"/>
      <c r="N4" s="29"/>
      <c r="O4" s="29"/>
      <c r="P4" s="29"/>
      <c r="Q4" s="7"/>
      <c r="R4" s="5"/>
      <c r="S4" s="5"/>
    </row>
    <row r="5" spans="1:27" ht="24" customHeight="1">
      <c r="A5" s="495" t="s">
        <v>141</v>
      </c>
      <c r="B5" s="495"/>
      <c r="C5" s="495"/>
      <c r="D5" s="495"/>
      <c r="E5" s="495"/>
      <c r="F5" s="495"/>
      <c r="G5" s="495"/>
      <c r="H5" s="495"/>
      <c r="I5" s="495"/>
      <c r="J5" s="495"/>
      <c r="K5" s="495"/>
      <c r="L5" s="495"/>
      <c r="M5" s="495"/>
      <c r="N5" s="495"/>
      <c r="O5" s="495"/>
      <c r="P5" s="495"/>
      <c r="Q5" s="495"/>
      <c r="R5" s="5"/>
      <c r="S5" s="5"/>
      <c r="U5" s="173" t="s">
        <v>208</v>
      </c>
      <c r="V5" s="26" t="s">
        <v>165</v>
      </c>
      <c r="W5" s="26" t="s">
        <v>166</v>
      </c>
      <c r="X5" s="26" t="s">
        <v>167</v>
      </c>
      <c r="Y5" s="26" t="s">
        <v>168</v>
      </c>
      <c r="Z5" s="26" t="s">
        <v>169</v>
      </c>
      <c r="AA5" s="26" t="s">
        <v>170</v>
      </c>
    </row>
    <row r="6" spans="1:27" ht="18" customHeight="1" thickBot="1">
      <c r="A6" s="499" t="s">
        <v>320</v>
      </c>
      <c r="B6" s="500"/>
      <c r="C6" s="501"/>
      <c r="D6" s="174"/>
      <c r="E6" s="174" t="s">
        <v>225</v>
      </c>
      <c r="F6" s="174" t="s">
        <v>204</v>
      </c>
      <c r="G6" s="401" t="s">
        <v>205</v>
      </c>
      <c r="H6" s="402"/>
      <c r="I6" s="402"/>
      <c r="J6" s="402"/>
      <c r="K6" s="402"/>
      <c r="L6" s="402"/>
      <c r="M6" s="402"/>
      <c r="N6" s="402"/>
      <c r="O6" s="402"/>
      <c r="P6" s="402"/>
      <c r="Q6" s="403"/>
      <c r="R6" s="5"/>
      <c r="S6" s="5"/>
      <c r="U6" s="173" t="s">
        <v>209</v>
      </c>
      <c r="Z6" s="26"/>
      <c r="AA6" s="26"/>
    </row>
    <row r="7" spans="1:27" ht="36" customHeight="1" thickBot="1">
      <c r="A7" s="502"/>
      <c r="B7" s="503"/>
      <c r="C7" s="504"/>
      <c r="D7" s="175" t="s">
        <v>211</v>
      </c>
      <c r="E7" s="176" t="s">
        <v>206</v>
      </c>
      <c r="F7" s="177" t="s">
        <v>203</v>
      </c>
      <c r="G7" s="398"/>
      <c r="H7" s="399"/>
      <c r="I7" s="399"/>
      <c r="J7" s="399"/>
      <c r="K7" s="399"/>
      <c r="L7" s="399"/>
      <c r="M7" s="399"/>
      <c r="N7" s="399"/>
      <c r="O7" s="399"/>
      <c r="P7" s="399"/>
      <c r="Q7" s="400"/>
      <c r="R7" s="5"/>
      <c r="S7" s="6"/>
      <c r="U7" s="173" t="s">
        <v>210</v>
      </c>
      <c r="V7" s="26" t="s">
        <v>94</v>
      </c>
      <c r="W7" s="26" t="s">
        <v>95</v>
      </c>
      <c r="X7" s="279" t="s">
        <v>380</v>
      </c>
      <c r="Y7" s="26" t="s">
        <v>128</v>
      </c>
      <c r="Z7" s="8" t="s">
        <v>172</v>
      </c>
      <c r="AA7" s="8" t="s">
        <v>173</v>
      </c>
    </row>
    <row r="8" spans="1:27" ht="36" customHeight="1" thickBot="1">
      <c r="A8" s="502"/>
      <c r="B8" s="503"/>
      <c r="C8" s="504"/>
      <c r="D8" s="175" t="s">
        <v>212</v>
      </c>
      <c r="E8" s="176" t="s">
        <v>206</v>
      </c>
      <c r="F8" s="177" t="s">
        <v>203</v>
      </c>
      <c r="G8" s="398"/>
      <c r="H8" s="399"/>
      <c r="I8" s="399"/>
      <c r="J8" s="399"/>
      <c r="K8" s="399"/>
      <c r="L8" s="399"/>
      <c r="M8" s="399"/>
      <c r="N8" s="399"/>
      <c r="O8" s="399"/>
      <c r="P8" s="399"/>
      <c r="Q8" s="400"/>
      <c r="R8" s="5"/>
      <c r="S8" s="6"/>
      <c r="U8" s="173" t="s">
        <v>329</v>
      </c>
      <c r="V8" s="26" t="s">
        <v>171</v>
      </c>
      <c r="W8" s="26" t="s">
        <v>96</v>
      </c>
      <c r="X8" s="26" t="s">
        <v>171</v>
      </c>
      <c r="Y8" s="26" t="s">
        <v>174</v>
      </c>
      <c r="Z8" s="8" t="s">
        <v>171</v>
      </c>
      <c r="AA8" s="8" t="s">
        <v>171</v>
      </c>
    </row>
    <row r="9" spans="1:27" ht="36" customHeight="1" thickBot="1">
      <c r="A9" s="505"/>
      <c r="B9" s="506"/>
      <c r="C9" s="507"/>
      <c r="D9" s="175" t="s">
        <v>213</v>
      </c>
      <c r="E9" s="176" t="s">
        <v>206</v>
      </c>
      <c r="F9" s="177" t="s">
        <v>203</v>
      </c>
      <c r="G9" s="398"/>
      <c r="H9" s="399"/>
      <c r="I9" s="399"/>
      <c r="J9" s="399"/>
      <c r="K9" s="399"/>
      <c r="L9" s="399"/>
      <c r="M9" s="399"/>
      <c r="N9" s="399"/>
      <c r="O9" s="399"/>
      <c r="P9" s="399"/>
      <c r="Q9" s="400"/>
      <c r="R9" s="5"/>
      <c r="S9" s="6"/>
      <c r="U9" s="173" t="s">
        <v>360</v>
      </c>
      <c r="Y9" s="26" t="s">
        <v>176</v>
      </c>
    </row>
    <row r="10" spans="1:27" ht="37.5" customHeight="1" thickBot="1">
      <c r="A10" s="447" t="s">
        <v>321</v>
      </c>
      <c r="B10" s="450" t="s">
        <v>23</v>
      </c>
      <c r="C10" s="451"/>
      <c r="D10" s="475" t="s">
        <v>24</v>
      </c>
      <c r="E10" s="476"/>
      <c r="F10" s="452" t="s">
        <v>91</v>
      </c>
      <c r="G10" s="453"/>
      <c r="H10" s="454"/>
      <c r="I10" s="178"/>
      <c r="J10" s="179"/>
      <c r="K10" s="180"/>
      <c r="L10" s="180"/>
      <c r="M10" s="180"/>
      <c r="N10" s="180"/>
      <c r="O10" s="181"/>
      <c r="P10" s="181"/>
      <c r="Q10" s="182"/>
      <c r="R10" s="5"/>
      <c r="S10" s="6"/>
      <c r="Y10" s="26" t="s">
        <v>177</v>
      </c>
    </row>
    <row r="11" spans="1:27" ht="39" customHeight="1" thickBot="1">
      <c r="A11" s="448"/>
      <c r="B11" s="455" t="s">
        <v>25</v>
      </c>
      <c r="C11" s="455"/>
      <c r="D11" s="461" t="s">
        <v>214</v>
      </c>
      <c r="E11" s="462"/>
      <c r="F11" s="462"/>
      <c r="G11" s="463"/>
      <c r="H11" s="464"/>
      <c r="I11" s="464"/>
      <c r="J11" s="465"/>
      <c r="K11" s="183" t="s">
        <v>175</v>
      </c>
      <c r="L11" s="466"/>
      <c r="M11" s="467"/>
      <c r="N11" s="467"/>
      <c r="O11" s="467"/>
      <c r="P11" s="467"/>
      <c r="Q11" s="468"/>
      <c r="R11" s="5"/>
      <c r="S11" s="6"/>
    </row>
    <row r="12" spans="1:27" ht="22.5" customHeight="1" thickBot="1">
      <c r="A12" s="448"/>
      <c r="B12" s="496" t="s">
        <v>60</v>
      </c>
      <c r="C12" s="497"/>
      <c r="D12" s="497"/>
      <c r="E12" s="497"/>
      <c r="F12" s="497"/>
      <c r="G12" s="497"/>
      <c r="H12" s="497"/>
      <c r="I12" s="497"/>
      <c r="J12" s="497"/>
      <c r="K12" s="497"/>
      <c r="L12" s="497"/>
      <c r="M12" s="497"/>
      <c r="N12" s="497"/>
      <c r="O12" s="497"/>
      <c r="P12" s="497"/>
      <c r="Q12" s="498"/>
      <c r="R12" s="5"/>
      <c r="S12" s="6"/>
    </row>
    <row r="13" spans="1:27" ht="22.5" customHeight="1" thickBot="1">
      <c r="A13" s="448"/>
      <c r="B13" s="455" t="s">
        <v>178</v>
      </c>
      <c r="C13" s="450"/>
      <c r="D13" s="466"/>
      <c r="E13" s="467"/>
      <c r="F13" s="467"/>
      <c r="G13" s="467"/>
      <c r="H13" s="467"/>
      <c r="I13" s="468"/>
      <c r="J13" s="184"/>
      <c r="K13" s="185"/>
      <c r="L13" s="185"/>
      <c r="M13" s="185"/>
      <c r="N13" s="185"/>
      <c r="O13" s="185"/>
      <c r="P13" s="185"/>
      <c r="Q13" s="186"/>
      <c r="R13" s="5"/>
      <c r="S13" s="6"/>
    </row>
    <row r="14" spans="1:27" ht="22.5" customHeight="1" thickBot="1">
      <c r="A14" s="448"/>
      <c r="B14" s="455" t="s">
        <v>126</v>
      </c>
      <c r="C14" s="450"/>
      <c r="D14" s="466"/>
      <c r="E14" s="467"/>
      <c r="F14" s="467"/>
      <c r="G14" s="467"/>
      <c r="H14" s="467"/>
      <c r="I14" s="467"/>
      <c r="J14" s="467"/>
      <c r="K14" s="467"/>
      <c r="L14" s="467"/>
      <c r="M14" s="467"/>
      <c r="N14" s="467"/>
      <c r="O14" s="467"/>
      <c r="P14" s="467"/>
      <c r="Q14" s="468"/>
      <c r="R14" s="5"/>
      <c r="S14" s="6"/>
    </row>
    <row r="15" spans="1:27" ht="32.25" customHeight="1" thickBot="1">
      <c r="A15" s="448"/>
      <c r="B15" s="456" t="s">
        <v>215</v>
      </c>
      <c r="C15" s="457"/>
      <c r="D15" s="458">
        <v>0</v>
      </c>
      <c r="E15" s="459"/>
      <c r="F15" s="459"/>
      <c r="G15" s="460"/>
      <c r="H15" s="477"/>
      <c r="I15" s="478"/>
      <c r="J15" s="478"/>
      <c r="K15" s="478"/>
      <c r="L15" s="478"/>
      <c r="M15" s="478"/>
      <c r="N15" s="478"/>
      <c r="O15" s="478"/>
      <c r="P15" s="478"/>
      <c r="Q15" s="479"/>
      <c r="R15" s="5"/>
      <c r="S15" s="6"/>
    </row>
    <row r="16" spans="1:27" ht="22.5" customHeight="1" thickBot="1">
      <c r="A16" s="448"/>
      <c r="B16" s="455" t="s">
        <v>143</v>
      </c>
      <c r="C16" s="450"/>
      <c r="D16" s="486"/>
      <c r="E16" s="487"/>
      <c r="F16" s="487"/>
      <c r="G16" s="487"/>
      <c r="H16" s="487"/>
      <c r="I16" s="487"/>
      <c r="J16" s="487"/>
      <c r="K16" s="487"/>
      <c r="L16" s="487"/>
      <c r="M16" s="487"/>
      <c r="N16" s="487"/>
      <c r="O16" s="487"/>
      <c r="P16" s="487"/>
      <c r="Q16" s="488"/>
      <c r="R16" s="5"/>
      <c r="S16" s="6"/>
    </row>
    <row r="17" spans="1:25" ht="60" customHeight="1" thickBot="1">
      <c r="A17" s="448"/>
      <c r="B17" s="455" t="s">
        <v>27</v>
      </c>
      <c r="C17" s="450"/>
      <c r="D17" s="489"/>
      <c r="E17" s="490"/>
      <c r="F17" s="490"/>
      <c r="G17" s="490"/>
      <c r="H17" s="490"/>
      <c r="I17" s="490"/>
      <c r="J17" s="490"/>
      <c r="K17" s="490"/>
      <c r="L17" s="490"/>
      <c r="M17" s="490"/>
      <c r="N17" s="490"/>
      <c r="O17" s="490"/>
      <c r="P17" s="490"/>
      <c r="Q17" s="491"/>
      <c r="R17" s="5"/>
      <c r="S17" s="6"/>
    </row>
    <row r="18" spans="1:25" ht="23.25" customHeight="1" thickBot="1">
      <c r="A18" s="448"/>
      <c r="B18" s="455" t="s">
        <v>127</v>
      </c>
      <c r="C18" s="450"/>
      <c r="D18" s="492"/>
      <c r="E18" s="493"/>
      <c r="F18" s="493"/>
      <c r="G18" s="493"/>
      <c r="H18" s="187" t="s">
        <v>179</v>
      </c>
      <c r="I18" s="493"/>
      <c r="J18" s="493"/>
      <c r="K18" s="493"/>
      <c r="L18" s="493"/>
      <c r="M18" s="493"/>
      <c r="N18" s="493"/>
      <c r="O18" s="493"/>
      <c r="P18" s="493"/>
      <c r="Q18" s="494"/>
      <c r="R18" s="5"/>
      <c r="S18" s="6"/>
    </row>
    <row r="19" spans="1:25" ht="23.25" customHeight="1" thickBot="1">
      <c r="A19" s="449"/>
      <c r="B19" s="455" t="s">
        <v>166</v>
      </c>
      <c r="C19" s="450"/>
      <c r="D19" s="407" t="s">
        <v>97</v>
      </c>
      <c r="E19" s="409"/>
      <c r="F19" s="480" t="s">
        <v>28</v>
      </c>
      <c r="G19" s="481"/>
      <c r="H19" s="481"/>
      <c r="I19" s="481"/>
      <c r="J19" s="481"/>
      <c r="K19" s="481"/>
      <c r="L19" s="481"/>
      <c r="M19" s="481"/>
      <c r="N19" s="482"/>
      <c r="O19" s="483"/>
      <c r="P19" s="484"/>
      <c r="Q19" s="485"/>
      <c r="R19" s="5"/>
      <c r="S19" s="6"/>
    </row>
    <row r="20" spans="1:25" ht="27" customHeight="1" thickBot="1">
      <c r="A20" s="425" t="s">
        <v>376</v>
      </c>
      <c r="B20" s="426"/>
      <c r="C20" s="427"/>
      <c r="D20" s="445" t="s">
        <v>377</v>
      </c>
      <c r="E20" s="446"/>
      <c r="F20" s="431" t="s">
        <v>180</v>
      </c>
      <c r="G20" s="432"/>
      <c r="H20" s="433"/>
      <c r="I20" s="434" t="s">
        <v>379</v>
      </c>
      <c r="J20" s="435"/>
      <c r="K20" s="436"/>
      <c r="L20" s="437"/>
      <c r="M20" s="438"/>
      <c r="N20" s="438"/>
      <c r="O20" s="438"/>
      <c r="P20" s="438"/>
      <c r="Q20" s="439"/>
      <c r="R20" s="5"/>
      <c r="S20" s="6"/>
    </row>
    <row r="21" spans="1:25" ht="39" customHeight="1" thickBot="1">
      <c r="A21" s="428"/>
      <c r="B21" s="429"/>
      <c r="C21" s="430"/>
      <c r="D21" s="443" t="s">
        <v>378</v>
      </c>
      <c r="E21" s="444"/>
      <c r="F21" s="440"/>
      <c r="G21" s="441"/>
      <c r="H21" s="441"/>
      <c r="I21" s="441"/>
      <c r="J21" s="441"/>
      <c r="K21" s="441"/>
      <c r="L21" s="441"/>
      <c r="M21" s="441"/>
      <c r="N21" s="441"/>
      <c r="O21" s="441"/>
      <c r="P21" s="441"/>
      <c r="Q21" s="442"/>
      <c r="R21" s="5"/>
      <c r="S21" s="6"/>
    </row>
    <row r="22" spans="1:25" ht="39" customHeight="1" thickBot="1">
      <c r="A22" s="410" t="s">
        <v>322</v>
      </c>
      <c r="B22" s="411"/>
      <c r="C22" s="412"/>
      <c r="D22" s="413" t="s">
        <v>142</v>
      </c>
      <c r="E22" s="414"/>
      <c r="F22" s="415"/>
      <c r="G22" s="415"/>
      <c r="H22" s="415"/>
      <c r="I22" s="414"/>
      <c r="J22" s="414"/>
      <c r="K22" s="414"/>
      <c r="L22" s="416"/>
      <c r="M22" s="407" t="s">
        <v>98</v>
      </c>
      <c r="N22" s="408"/>
      <c r="O22" s="408"/>
      <c r="P22" s="408"/>
      <c r="Q22" s="409"/>
      <c r="R22" s="5"/>
      <c r="S22" s="6"/>
    </row>
    <row r="23" spans="1:25" ht="39" customHeight="1" thickBot="1">
      <c r="A23" s="404" t="s">
        <v>323</v>
      </c>
      <c r="B23" s="405"/>
      <c r="C23" s="406"/>
      <c r="D23" s="423" t="s">
        <v>31</v>
      </c>
      <c r="E23" s="424"/>
      <c r="F23" s="407" t="s">
        <v>91</v>
      </c>
      <c r="G23" s="408"/>
      <c r="H23" s="409"/>
      <c r="I23" s="417" t="s">
        <v>32</v>
      </c>
      <c r="J23" s="418"/>
      <c r="K23" s="418"/>
      <c r="L23" s="418"/>
      <c r="M23" s="419"/>
      <c r="N23" s="420"/>
      <c r="O23" s="421"/>
      <c r="P23" s="421"/>
      <c r="Q23" s="422"/>
      <c r="R23" s="5"/>
      <c r="S23" s="6"/>
    </row>
    <row r="24" spans="1:25" ht="39" customHeight="1" thickBot="1">
      <c r="A24" s="404" t="s">
        <v>324</v>
      </c>
      <c r="B24" s="405"/>
      <c r="C24" s="406"/>
      <c r="D24" s="423" t="s">
        <v>84</v>
      </c>
      <c r="E24" s="424"/>
      <c r="F24" s="407" t="s">
        <v>180</v>
      </c>
      <c r="G24" s="408"/>
      <c r="H24" s="409"/>
      <c r="I24" s="188"/>
      <c r="J24" s="189"/>
      <c r="K24" s="189"/>
      <c r="L24" s="189"/>
      <c r="M24" s="189"/>
      <c r="N24" s="190"/>
      <c r="O24" s="190"/>
      <c r="P24" s="190"/>
      <c r="Q24" s="191"/>
      <c r="R24" s="5"/>
      <c r="S24" s="6"/>
    </row>
    <row r="25" spans="1:25" s="16" customFormat="1" ht="6.75" customHeight="1" thickBot="1">
      <c r="A25" s="192"/>
      <c r="B25" s="192"/>
      <c r="C25" s="192"/>
      <c r="D25" s="193"/>
      <c r="E25" s="193"/>
      <c r="F25" s="194"/>
      <c r="G25" s="13"/>
      <c r="H25" s="13"/>
      <c r="I25" s="13"/>
      <c r="J25" s="13"/>
      <c r="K25" s="13"/>
      <c r="L25" s="13"/>
      <c r="M25" s="13"/>
      <c r="N25" s="13"/>
      <c r="O25" s="13"/>
      <c r="P25" s="13"/>
      <c r="Q25" s="13"/>
      <c r="R25" s="31"/>
      <c r="S25" s="31"/>
      <c r="U25" s="27"/>
      <c r="V25" s="27"/>
      <c r="W25" s="27"/>
      <c r="X25" s="27"/>
      <c r="Y25" s="27"/>
    </row>
    <row r="26" spans="1:25" s="16" customFormat="1" ht="14.25" customHeight="1" thickBot="1">
      <c r="A26" s="14" t="s">
        <v>40</v>
      </c>
      <c r="B26" s="15"/>
      <c r="C26" s="16" t="s">
        <v>41</v>
      </c>
      <c r="G26" s="17"/>
      <c r="R26" s="31"/>
      <c r="S26" s="31"/>
      <c r="U26" s="27"/>
      <c r="V26" s="27"/>
      <c r="W26" s="27"/>
      <c r="X26" s="27"/>
      <c r="Y26" s="27"/>
    </row>
    <row r="27" spans="1:25" s="16" customFormat="1" ht="14.25" customHeight="1" thickBot="1">
      <c r="A27" s="14"/>
      <c r="B27" s="18"/>
      <c r="C27" s="16" t="s">
        <v>42</v>
      </c>
      <c r="G27" s="17"/>
      <c r="R27" s="31"/>
      <c r="S27" s="31"/>
      <c r="U27" s="27"/>
      <c r="V27" s="27"/>
      <c r="W27" s="27"/>
      <c r="X27" s="27"/>
      <c r="Y27" s="27"/>
    </row>
    <row r="28" spans="1:25" s="16" customFormat="1" ht="14.25" customHeight="1">
      <c r="A28" s="19" t="s">
        <v>43</v>
      </c>
      <c r="B28" s="16" t="s">
        <v>44</v>
      </c>
      <c r="R28" s="31"/>
      <c r="S28" s="31"/>
      <c r="U28" s="27"/>
      <c r="V28" s="27"/>
      <c r="W28" s="27"/>
      <c r="X28" s="27"/>
      <c r="Y28" s="27"/>
    </row>
    <row r="29" spans="1:25" ht="14.25" customHeight="1">
      <c r="A29" s="19" t="s">
        <v>45</v>
      </c>
      <c r="B29" s="469" t="s">
        <v>375</v>
      </c>
      <c r="C29" s="469"/>
      <c r="D29" s="469"/>
      <c r="E29" s="469"/>
      <c r="F29" s="469"/>
      <c r="G29" s="469"/>
      <c r="H29" s="469"/>
      <c r="I29" s="469"/>
      <c r="J29" s="469"/>
      <c r="K29" s="469"/>
      <c r="L29" s="469"/>
      <c r="M29" s="469"/>
      <c r="N29" s="16"/>
      <c r="O29" s="16"/>
      <c r="P29" s="16"/>
      <c r="Q29" s="16"/>
      <c r="R29" s="5"/>
      <c r="S29" s="5"/>
    </row>
    <row r="30" spans="1:25">
      <c r="R30" s="5"/>
      <c r="S30" s="5"/>
    </row>
    <row r="31" spans="1:25">
      <c r="R31" s="5"/>
      <c r="S31" s="5"/>
    </row>
  </sheetData>
  <sheetProtection sheet="1" selectLockedCells="1"/>
  <mergeCells count="54">
    <mergeCell ref="B29:M29"/>
    <mergeCell ref="K3:P3"/>
    <mergeCell ref="H3:J3"/>
    <mergeCell ref="D10:E10"/>
    <mergeCell ref="D19:E19"/>
    <mergeCell ref="H15:Q15"/>
    <mergeCell ref="F19:N19"/>
    <mergeCell ref="O19:Q19"/>
    <mergeCell ref="D16:Q16"/>
    <mergeCell ref="D17:Q17"/>
    <mergeCell ref="D18:G18"/>
    <mergeCell ref="I18:Q18"/>
    <mergeCell ref="A5:Q5"/>
    <mergeCell ref="L11:Q11"/>
    <mergeCell ref="B12:Q12"/>
    <mergeCell ref="A6:C9"/>
    <mergeCell ref="G9:Q9"/>
    <mergeCell ref="B13:C13"/>
    <mergeCell ref="D13:I13"/>
    <mergeCell ref="B14:C14"/>
    <mergeCell ref="D14:Q14"/>
    <mergeCell ref="A10:A19"/>
    <mergeCell ref="B10:C10"/>
    <mergeCell ref="F10:H10"/>
    <mergeCell ref="B11:C11"/>
    <mergeCell ref="B15:C15"/>
    <mergeCell ref="D15:G15"/>
    <mergeCell ref="B16:C16"/>
    <mergeCell ref="B19:C19"/>
    <mergeCell ref="B17:C17"/>
    <mergeCell ref="B18:C18"/>
    <mergeCell ref="D11:F11"/>
    <mergeCell ref="G11:J11"/>
    <mergeCell ref="I20:K20"/>
    <mergeCell ref="L20:Q20"/>
    <mergeCell ref="F21:Q21"/>
    <mergeCell ref="D21:E21"/>
    <mergeCell ref="D20:E20"/>
    <mergeCell ref="G8:Q8"/>
    <mergeCell ref="G7:Q7"/>
    <mergeCell ref="G6:Q6"/>
    <mergeCell ref="A24:C24"/>
    <mergeCell ref="F24:H24"/>
    <mergeCell ref="A22:C22"/>
    <mergeCell ref="D22:L22"/>
    <mergeCell ref="M22:Q22"/>
    <mergeCell ref="A23:C23"/>
    <mergeCell ref="F23:H23"/>
    <mergeCell ref="I23:M23"/>
    <mergeCell ref="N23:Q23"/>
    <mergeCell ref="D23:E23"/>
    <mergeCell ref="D24:E24"/>
    <mergeCell ref="A20:C21"/>
    <mergeCell ref="F20:H20"/>
  </mergeCells>
  <phoneticPr fontId="3"/>
  <dataValidations count="10">
    <dataValidation allowBlank="1" showInputMessage="1" showErrorMessage="1" prompt="入力は_x000a_西暦/月/日" sqref="D18:G18 L20:Q20 I18:Q18 N23:N24"/>
    <dataValidation allowBlank="1" showInputMessage="1" showErrorMessage="1" promptTitle="CORINS登録番号の記入例" prompt="_x000a_　・1234-5678W_x000a_　　（4桁-4桁+英字）_x000a_　・1234567890_x000a_　　（10桁の数字）" sqref="L11:Q11"/>
    <dataValidation type="list" errorStyle="warning" allowBlank="1" showInputMessage="1" showErrorMessage="1" sqref="F7:F9">
      <formula1>$U$5:$U$9</formula1>
    </dataValidation>
    <dataValidation type="whole" allowBlank="1" showInputMessage="1" showErrorMessage="1" sqref="E7:E9">
      <formula1>0</formula1>
      <formula2>100</formula2>
    </dataValidation>
    <dataValidation type="list" errorStyle="warning" allowBlank="1" showInputMessage="1" showErrorMessage="1" sqref="F10:H10">
      <formula1>$V$7:$V$8</formula1>
    </dataValidation>
    <dataValidation type="list" errorStyle="warning" allowBlank="1" showInputMessage="1" showErrorMessage="1" sqref="F20:H20">
      <formula1>$X$7:$X$8</formula1>
    </dataValidation>
    <dataValidation type="list" errorStyle="warning" allowBlank="1" showInputMessage="1" showErrorMessage="1" sqref="M22:Q22">
      <formula1>$Y$7:$Y$10</formula1>
    </dataValidation>
    <dataValidation type="list" errorStyle="warning" allowBlank="1" showErrorMessage="1" sqref="F23:H23">
      <formula1>$Z$7:$Z$8</formula1>
    </dataValidation>
    <dataValidation type="list" errorStyle="warning" allowBlank="1" showErrorMessage="1" sqref="F24:H24">
      <formula1>$AA$7:$AA$8</formula1>
    </dataValidation>
    <dataValidation type="list" errorStyle="warning" allowBlank="1" showInputMessage="1" showErrorMessage="1" sqref="D19:E19">
      <formula1>$W$7:$W$8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9"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9"/>
  <sheetViews>
    <sheetView showGridLines="0" topLeftCell="A19" zoomScale="85" zoomScaleNormal="85" zoomScaleSheetLayoutView="100" workbookViewId="0">
      <selection activeCell="I25" sqref="I25:M25"/>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5" ht="14.25" thickBot="1">
      <c r="A1" s="245" t="s">
        <v>367</v>
      </c>
      <c r="B1" s="116"/>
      <c r="C1" s="116"/>
      <c r="D1" s="116"/>
      <c r="E1" s="116"/>
      <c r="F1" s="171"/>
      <c r="G1" s="116"/>
      <c r="H1" s="116"/>
      <c r="I1" s="116"/>
      <c r="J1" s="116"/>
      <c r="K1" s="116"/>
      <c r="L1" s="116"/>
      <c r="M1" s="118"/>
      <c r="N1" s="116"/>
      <c r="O1" s="116"/>
      <c r="P1" s="119"/>
      <c r="Q1" s="119"/>
    </row>
    <row r="2" spans="1:25" ht="14.25" thickBot="1">
      <c r="A2" s="116"/>
      <c r="B2" s="116"/>
      <c r="C2" s="116"/>
      <c r="D2" s="116"/>
      <c r="E2" s="119"/>
      <c r="F2" s="276" t="s">
        <v>0</v>
      </c>
      <c r="G2" s="381">
        <f>'様式-共1-Ⅰ（土木）'!H2</f>
        <v>22040801</v>
      </c>
      <c r="H2" s="382"/>
      <c r="I2" s="382"/>
      <c r="J2" s="382"/>
      <c r="K2" s="382"/>
      <c r="L2" s="383"/>
      <c r="M2" s="120"/>
      <c r="N2" s="116"/>
      <c r="O2" s="116"/>
      <c r="P2" s="119"/>
      <c r="Q2" s="119"/>
    </row>
    <row r="3" spans="1:25" s="137" customFormat="1" ht="10.5" customHeight="1">
      <c r="C3" s="135"/>
      <c r="D3" s="135"/>
      <c r="E3" s="135"/>
      <c r="G3" s="138"/>
      <c r="H3" s="121"/>
      <c r="I3" s="121"/>
      <c r="J3" s="172"/>
      <c r="K3" s="172"/>
      <c r="L3" s="172"/>
      <c r="M3" s="172"/>
      <c r="N3" s="172"/>
      <c r="O3" s="172"/>
      <c r="P3" s="172"/>
      <c r="Q3" s="136"/>
      <c r="R3" s="135"/>
      <c r="S3" s="135"/>
      <c r="U3" s="173"/>
      <c r="V3" s="173"/>
      <c r="W3" s="173"/>
      <c r="X3" s="173"/>
      <c r="Y3" s="173"/>
    </row>
    <row r="4" spans="1:25" ht="24" customHeight="1" thickBot="1">
      <c r="A4" s="508" t="s">
        <v>46</v>
      </c>
      <c r="B4" s="508"/>
      <c r="C4" s="508"/>
      <c r="D4" s="508"/>
      <c r="E4" s="508"/>
      <c r="F4" s="508"/>
      <c r="G4" s="508"/>
      <c r="H4" s="508"/>
      <c r="I4" s="508"/>
      <c r="J4" s="508"/>
      <c r="K4" s="508"/>
      <c r="L4" s="508"/>
      <c r="M4" s="508"/>
      <c r="N4" s="116"/>
      <c r="O4" s="116"/>
      <c r="P4" s="119"/>
      <c r="Q4" s="119" t="s">
        <v>164</v>
      </c>
    </row>
    <row r="5" spans="1:25" ht="18" customHeight="1" thickBot="1">
      <c r="A5" s="117"/>
      <c r="B5" s="32"/>
      <c r="C5" s="509" t="s">
        <v>100</v>
      </c>
      <c r="D5" s="510"/>
      <c r="E5" s="510"/>
      <c r="F5" s="510"/>
      <c r="G5" s="510"/>
      <c r="H5" s="510"/>
      <c r="I5" s="510"/>
      <c r="J5" s="510"/>
      <c r="K5" s="511"/>
      <c r="L5" s="32"/>
      <c r="M5" s="32"/>
      <c r="N5" s="116"/>
      <c r="O5" s="116"/>
      <c r="P5" s="119"/>
      <c r="Q5" s="119" t="s">
        <v>94</v>
      </c>
    </row>
    <row r="6" spans="1:25" ht="6" customHeight="1" thickBot="1">
      <c r="A6" s="117"/>
      <c r="B6" s="32"/>
      <c r="C6" s="117"/>
      <c r="D6" s="33"/>
      <c r="E6" s="33"/>
      <c r="F6" s="33"/>
      <c r="G6" s="33"/>
      <c r="H6" s="33"/>
      <c r="I6" s="33"/>
      <c r="J6" s="33"/>
      <c r="K6" s="33"/>
      <c r="L6" s="32"/>
      <c r="M6" s="32"/>
      <c r="N6" s="116"/>
      <c r="O6" s="116"/>
      <c r="P6" s="119"/>
      <c r="Q6" s="119" t="s">
        <v>128</v>
      </c>
    </row>
    <row r="7" spans="1:25" ht="27" customHeight="1" thickBot="1">
      <c r="A7" s="512" t="s">
        <v>101</v>
      </c>
      <c r="B7" s="513"/>
      <c r="C7" s="514"/>
      <c r="D7" s="195" t="s">
        <v>47</v>
      </c>
      <c r="E7" s="518"/>
      <c r="F7" s="519"/>
      <c r="G7" s="196"/>
      <c r="H7" s="197"/>
      <c r="I7" s="197"/>
      <c r="J7" s="197"/>
      <c r="K7" s="197"/>
      <c r="L7" s="197"/>
      <c r="M7" s="198"/>
      <c r="N7" s="116"/>
      <c r="O7" s="121"/>
      <c r="P7" s="119"/>
      <c r="Q7" s="119"/>
    </row>
    <row r="8" spans="1:25" ht="27" customHeight="1" thickBot="1">
      <c r="A8" s="515"/>
      <c r="B8" s="516"/>
      <c r="C8" s="517"/>
      <c r="D8" s="199" t="s">
        <v>48</v>
      </c>
      <c r="E8" s="520" t="s">
        <v>99</v>
      </c>
      <c r="F8" s="521"/>
      <c r="G8" s="200"/>
      <c r="H8" s="201"/>
      <c r="I8" s="201"/>
      <c r="J8" s="201"/>
      <c r="K8" s="201"/>
      <c r="L8" s="202"/>
      <c r="M8" s="203"/>
      <c r="N8" s="116"/>
      <c r="O8" s="121"/>
      <c r="P8" s="119"/>
      <c r="Q8" s="119"/>
    </row>
    <row r="9" spans="1:25" ht="27" customHeight="1" thickBot="1">
      <c r="A9" s="512" t="s">
        <v>102</v>
      </c>
      <c r="B9" s="513"/>
      <c r="C9" s="514"/>
      <c r="D9" s="195" t="s">
        <v>47</v>
      </c>
      <c r="E9" s="525"/>
      <c r="F9" s="526"/>
      <c r="G9" s="527" t="s">
        <v>224</v>
      </c>
      <c r="H9" s="528"/>
      <c r="I9" s="528"/>
      <c r="J9" s="528"/>
      <c r="K9" s="529"/>
      <c r="L9" s="530" t="s">
        <v>202</v>
      </c>
      <c r="M9" s="531"/>
      <c r="N9" s="116"/>
      <c r="O9" s="121"/>
      <c r="P9" s="119"/>
      <c r="Q9" s="119"/>
    </row>
    <row r="10" spans="1:25" ht="27" customHeight="1">
      <c r="A10" s="515"/>
      <c r="B10" s="516"/>
      <c r="C10" s="517"/>
      <c r="D10" s="204" t="s">
        <v>48</v>
      </c>
      <c r="E10" s="532" t="s">
        <v>73</v>
      </c>
      <c r="F10" s="533"/>
      <c r="G10" s="205" t="s">
        <v>74</v>
      </c>
      <c r="H10" s="205"/>
      <c r="I10" s="205"/>
      <c r="J10" s="205"/>
      <c r="K10" s="205"/>
      <c r="L10" s="205"/>
      <c r="M10" s="206"/>
      <c r="N10" s="116"/>
      <c r="O10" s="116"/>
      <c r="P10" s="119"/>
      <c r="Q10" s="119"/>
    </row>
    <row r="11" spans="1:25" ht="15" customHeight="1" thickBot="1">
      <c r="A11" s="207"/>
      <c r="B11" s="208"/>
      <c r="C11" s="208"/>
      <c r="D11" s="171"/>
      <c r="E11" s="171"/>
      <c r="F11" s="171"/>
      <c r="G11" s="202"/>
      <c r="H11" s="202"/>
      <c r="I11" s="202"/>
      <c r="J11" s="202"/>
      <c r="K11" s="202"/>
      <c r="L11" s="202"/>
      <c r="M11" s="209"/>
      <c r="N11" s="116"/>
      <c r="O11" s="116"/>
      <c r="P11" s="119"/>
      <c r="Q11" s="119"/>
    </row>
    <row r="12" spans="1:25" ht="27" customHeight="1" thickBot="1">
      <c r="A12" s="534" t="s">
        <v>325</v>
      </c>
      <c r="B12" s="535"/>
      <c r="C12" s="210" t="s">
        <v>49</v>
      </c>
      <c r="D12" s="211" t="s">
        <v>24</v>
      </c>
      <c r="E12" s="520" t="s">
        <v>91</v>
      </c>
      <c r="F12" s="521"/>
      <c r="G12" s="196"/>
      <c r="H12" s="197"/>
      <c r="I12" s="197"/>
      <c r="J12" s="197"/>
      <c r="K12" s="197"/>
      <c r="L12" s="197"/>
      <c r="M12" s="198"/>
      <c r="N12" s="116"/>
      <c r="O12" s="121"/>
      <c r="P12" s="119"/>
      <c r="Q12" s="119"/>
    </row>
    <row r="13" spans="1:25" ht="36" customHeight="1" thickBot="1">
      <c r="A13" s="536"/>
      <c r="B13" s="537"/>
      <c r="C13" s="212" t="s">
        <v>50</v>
      </c>
      <c r="D13" s="540" t="s">
        <v>26</v>
      </c>
      <c r="E13" s="516"/>
      <c r="F13" s="541"/>
      <c r="G13" s="542"/>
      <c r="H13" s="213" t="s">
        <v>175</v>
      </c>
      <c r="I13" s="543"/>
      <c r="J13" s="544"/>
      <c r="K13" s="544"/>
      <c r="L13" s="544"/>
      <c r="M13" s="545"/>
      <c r="N13" s="116"/>
      <c r="O13" s="116"/>
      <c r="P13" s="119"/>
      <c r="Q13" s="119"/>
    </row>
    <row r="14" spans="1:25" ht="18" customHeight="1" thickBot="1">
      <c r="A14" s="536"/>
      <c r="B14" s="537"/>
      <c r="C14" s="546" t="s">
        <v>70</v>
      </c>
      <c r="D14" s="547"/>
      <c r="E14" s="547"/>
      <c r="F14" s="547"/>
      <c r="G14" s="547"/>
      <c r="H14" s="547"/>
      <c r="I14" s="547"/>
      <c r="J14" s="547"/>
      <c r="K14" s="547"/>
      <c r="L14" s="547"/>
      <c r="M14" s="548"/>
      <c r="N14" s="116"/>
      <c r="O14" s="116"/>
      <c r="P14" s="119"/>
      <c r="Q14" s="119"/>
    </row>
    <row r="15" spans="1:25" ht="18" customHeight="1" thickBot="1">
      <c r="A15" s="536"/>
      <c r="B15" s="537"/>
      <c r="C15" s="214" t="s">
        <v>178</v>
      </c>
      <c r="D15" s="549"/>
      <c r="E15" s="550"/>
      <c r="F15" s="551"/>
      <c r="G15" s="215"/>
      <c r="H15" s="216"/>
      <c r="I15" s="216"/>
      <c r="J15" s="216"/>
      <c r="K15" s="216"/>
      <c r="L15" s="216"/>
      <c r="M15" s="217"/>
      <c r="N15" s="116"/>
      <c r="O15" s="116"/>
      <c r="P15" s="119"/>
      <c r="Q15" s="119"/>
    </row>
    <row r="16" spans="1:25" ht="18" customHeight="1" thickBot="1">
      <c r="A16" s="536"/>
      <c r="B16" s="537"/>
      <c r="C16" s="218" t="s">
        <v>252</v>
      </c>
      <c r="D16" s="549"/>
      <c r="E16" s="550"/>
      <c r="F16" s="550"/>
      <c r="G16" s="550"/>
      <c r="H16" s="550"/>
      <c r="I16" s="550"/>
      <c r="J16" s="550"/>
      <c r="K16" s="550"/>
      <c r="L16" s="550"/>
      <c r="M16" s="551"/>
      <c r="N16" s="116"/>
      <c r="O16" s="116"/>
      <c r="P16" s="119"/>
      <c r="Q16" s="119"/>
    </row>
    <row r="17" spans="1:17" ht="27" customHeight="1" thickBot="1">
      <c r="A17" s="536"/>
      <c r="B17" s="537"/>
      <c r="C17" s="218" t="s">
        <v>253</v>
      </c>
      <c r="D17" s="552">
        <v>0</v>
      </c>
      <c r="E17" s="553"/>
      <c r="F17" s="219"/>
      <c r="G17" s="554"/>
      <c r="H17" s="554"/>
      <c r="I17" s="554"/>
      <c r="J17" s="554"/>
      <c r="K17" s="554"/>
      <c r="L17" s="554"/>
      <c r="M17" s="555"/>
      <c r="N17" s="116"/>
      <c r="O17" s="116"/>
      <c r="P17" s="119"/>
      <c r="Q17" s="119"/>
    </row>
    <row r="18" spans="1:17" ht="18" customHeight="1" thickBot="1">
      <c r="A18" s="536"/>
      <c r="B18" s="537"/>
      <c r="C18" s="214" t="s">
        <v>154</v>
      </c>
      <c r="D18" s="522"/>
      <c r="E18" s="523"/>
      <c r="F18" s="523"/>
      <c r="G18" s="523"/>
      <c r="H18" s="523"/>
      <c r="I18" s="523"/>
      <c r="J18" s="523"/>
      <c r="K18" s="523"/>
      <c r="L18" s="523"/>
      <c r="M18" s="524"/>
      <c r="N18" s="116"/>
      <c r="O18" s="116"/>
      <c r="P18" s="119"/>
      <c r="Q18" s="119"/>
    </row>
    <row r="19" spans="1:17" ht="46.5" customHeight="1" thickBot="1">
      <c r="A19" s="536"/>
      <c r="B19" s="537"/>
      <c r="C19" s="214" t="s">
        <v>254</v>
      </c>
      <c r="D19" s="556"/>
      <c r="E19" s="557"/>
      <c r="F19" s="557"/>
      <c r="G19" s="557"/>
      <c r="H19" s="557"/>
      <c r="I19" s="557"/>
      <c r="J19" s="557"/>
      <c r="K19" s="557"/>
      <c r="L19" s="557"/>
      <c r="M19" s="558"/>
      <c r="N19" s="116"/>
      <c r="O19" s="116"/>
      <c r="P19" s="119"/>
      <c r="Q19" s="119"/>
    </row>
    <row r="20" spans="1:17" ht="18" customHeight="1" thickBot="1">
      <c r="A20" s="536"/>
      <c r="B20" s="537"/>
      <c r="C20" s="214" t="s">
        <v>155</v>
      </c>
      <c r="D20" s="559"/>
      <c r="E20" s="560"/>
      <c r="F20" s="220" t="s">
        <v>80</v>
      </c>
      <c r="G20" s="560"/>
      <c r="H20" s="560"/>
      <c r="I20" s="560"/>
      <c r="J20" s="560"/>
      <c r="K20" s="560"/>
      <c r="L20" s="560"/>
      <c r="M20" s="561"/>
      <c r="N20" s="116"/>
      <c r="O20" s="116"/>
      <c r="P20" s="119"/>
      <c r="Q20" s="119"/>
    </row>
    <row r="21" spans="1:17" ht="18" customHeight="1" thickBot="1">
      <c r="A21" s="536"/>
      <c r="B21" s="537"/>
      <c r="C21" s="214" t="s">
        <v>88</v>
      </c>
      <c r="D21" s="562"/>
      <c r="E21" s="563"/>
      <c r="F21" s="563"/>
      <c r="G21" s="563"/>
      <c r="H21" s="563"/>
      <c r="I21" s="563"/>
      <c r="J21" s="563"/>
      <c r="K21" s="563"/>
      <c r="L21" s="563"/>
      <c r="M21" s="564"/>
      <c r="N21" s="122"/>
      <c r="O21" s="122"/>
      <c r="P21" s="116"/>
      <c r="Q21" s="116"/>
    </row>
    <row r="22" spans="1:17" ht="18" customHeight="1" thickBot="1">
      <c r="A22" s="536"/>
      <c r="B22" s="537"/>
      <c r="C22" s="214" t="s">
        <v>156</v>
      </c>
      <c r="D22" s="559"/>
      <c r="E22" s="560"/>
      <c r="F22" s="220" t="s">
        <v>80</v>
      </c>
      <c r="G22" s="560"/>
      <c r="H22" s="560"/>
      <c r="I22" s="560"/>
      <c r="J22" s="560"/>
      <c r="K22" s="560"/>
      <c r="L22" s="560"/>
      <c r="M22" s="561"/>
      <c r="N22" s="123"/>
      <c r="O22" s="123"/>
      <c r="P22" s="116"/>
      <c r="Q22" s="116"/>
    </row>
    <row r="23" spans="1:17" ht="18" customHeight="1" thickBot="1">
      <c r="A23" s="536"/>
      <c r="B23" s="537"/>
      <c r="C23" s="214" t="s">
        <v>52</v>
      </c>
      <c r="D23" s="520" t="s">
        <v>99</v>
      </c>
      <c r="E23" s="521"/>
      <c r="F23" s="565" t="s">
        <v>255</v>
      </c>
      <c r="G23" s="565"/>
      <c r="H23" s="565"/>
      <c r="I23" s="565"/>
      <c r="J23" s="565"/>
      <c r="K23" s="565"/>
      <c r="L23" s="565"/>
      <c r="M23" s="221"/>
      <c r="N23" s="123"/>
      <c r="O23" s="123"/>
      <c r="P23" s="116"/>
      <c r="Q23" s="116"/>
    </row>
    <row r="24" spans="1:17" ht="18" customHeight="1" thickBot="1">
      <c r="A24" s="538"/>
      <c r="B24" s="539"/>
      <c r="C24" s="222" t="s">
        <v>53</v>
      </c>
      <c r="D24" s="223" t="s">
        <v>54</v>
      </c>
      <c r="E24" s="566"/>
      <c r="F24" s="567"/>
      <c r="G24" s="224"/>
      <c r="H24" s="225"/>
      <c r="I24" s="226"/>
      <c r="J24" s="226"/>
      <c r="K24" s="226"/>
      <c r="L24" s="226"/>
      <c r="M24" s="227" t="s">
        <v>256</v>
      </c>
      <c r="N24" s="124"/>
      <c r="O24" s="125"/>
      <c r="P24" s="125"/>
      <c r="Q24" s="119"/>
    </row>
    <row r="25" spans="1:17" ht="18" customHeight="1" thickBot="1">
      <c r="A25" s="568" t="s">
        <v>326</v>
      </c>
      <c r="B25" s="569"/>
      <c r="C25" s="570"/>
      <c r="D25" s="228" t="s">
        <v>55</v>
      </c>
      <c r="E25" s="229" t="s">
        <v>91</v>
      </c>
      <c r="F25" s="577" t="s">
        <v>257</v>
      </c>
      <c r="G25" s="578"/>
      <c r="H25" s="578"/>
      <c r="I25" s="520" t="s">
        <v>99</v>
      </c>
      <c r="J25" s="579"/>
      <c r="K25" s="579"/>
      <c r="L25" s="579"/>
      <c r="M25" s="521"/>
      <c r="N25" s="126"/>
      <c r="O25" s="121"/>
      <c r="P25" s="119"/>
      <c r="Q25" s="119"/>
    </row>
    <row r="26" spans="1:17" ht="18" customHeight="1" thickBot="1">
      <c r="A26" s="571"/>
      <c r="B26" s="572"/>
      <c r="C26" s="573"/>
      <c r="D26" s="230" t="s">
        <v>69</v>
      </c>
      <c r="E26" s="231" t="s">
        <v>92</v>
      </c>
      <c r="F26" s="232" t="s">
        <v>103</v>
      </c>
      <c r="G26" s="233"/>
      <c r="H26" s="209"/>
      <c r="I26" s="209"/>
      <c r="J26" s="209"/>
      <c r="K26" s="209"/>
      <c r="L26" s="209"/>
      <c r="M26" s="234"/>
      <c r="N26" s="127"/>
      <c r="O26" s="127"/>
      <c r="P26" s="119"/>
      <c r="Q26" s="119" t="s">
        <v>193</v>
      </c>
    </row>
    <row r="27" spans="1:17" ht="36" customHeight="1" thickBot="1">
      <c r="A27" s="571"/>
      <c r="B27" s="572"/>
      <c r="C27" s="573"/>
      <c r="D27" s="235" t="s">
        <v>125</v>
      </c>
      <c r="E27" s="236" t="s">
        <v>90</v>
      </c>
      <c r="F27" s="580"/>
      <c r="G27" s="581"/>
      <c r="H27" s="581"/>
      <c r="I27" s="581"/>
      <c r="J27" s="581"/>
      <c r="K27" s="581"/>
      <c r="L27" s="581"/>
      <c r="M27" s="582"/>
      <c r="N27" s="124"/>
      <c r="O27" s="125"/>
      <c r="P27" s="125"/>
      <c r="Q27" s="119" t="s">
        <v>194</v>
      </c>
    </row>
    <row r="28" spans="1:17" s="129" customFormat="1" ht="18" customHeight="1" thickBot="1">
      <c r="A28" s="571"/>
      <c r="B28" s="572"/>
      <c r="C28" s="573"/>
      <c r="D28" s="214" t="s">
        <v>88</v>
      </c>
      <c r="E28" s="562"/>
      <c r="F28" s="563"/>
      <c r="G28" s="563"/>
      <c r="H28" s="563"/>
      <c r="I28" s="563"/>
      <c r="J28" s="563"/>
      <c r="K28" s="563"/>
      <c r="L28" s="563"/>
      <c r="M28" s="564"/>
      <c r="N28" s="128"/>
      <c r="O28" s="128"/>
      <c r="Q28" s="119" t="s">
        <v>222</v>
      </c>
    </row>
    <row r="29" spans="1:17" s="129" customFormat="1" ht="18" customHeight="1" thickBot="1">
      <c r="A29" s="574"/>
      <c r="B29" s="575"/>
      <c r="C29" s="576"/>
      <c r="D29" s="237" t="s">
        <v>51</v>
      </c>
      <c r="E29" s="559"/>
      <c r="F29" s="560"/>
      <c r="G29" s="238" t="s">
        <v>80</v>
      </c>
      <c r="H29" s="560"/>
      <c r="I29" s="560"/>
      <c r="J29" s="560"/>
      <c r="K29" s="560"/>
      <c r="L29" s="560"/>
      <c r="M29" s="561"/>
      <c r="N29" s="128"/>
      <c r="O29" s="128"/>
      <c r="Q29" s="119" t="s">
        <v>349</v>
      </c>
    </row>
    <row r="30" spans="1:17" ht="18" customHeight="1" thickBot="1">
      <c r="A30" s="568" t="s">
        <v>381</v>
      </c>
      <c r="B30" s="569"/>
      <c r="C30" s="570"/>
      <c r="D30" s="280" t="s">
        <v>382</v>
      </c>
      <c r="E30" s="229" t="s">
        <v>104</v>
      </c>
      <c r="F30" s="583"/>
      <c r="G30" s="584"/>
      <c r="H30" s="240"/>
      <c r="I30" s="240"/>
      <c r="J30" s="240"/>
      <c r="K30" s="585" t="s">
        <v>385</v>
      </c>
      <c r="L30" s="586"/>
      <c r="M30" s="587"/>
      <c r="N30" s="126"/>
      <c r="O30" s="121"/>
      <c r="P30" s="119"/>
      <c r="Q30" s="119" t="s">
        <v>292</v>
      </c>
    </row>
    <row r="31" spans="1:17" ht="33" customHeight="1" thickBot="1">
      <c r="A31" s="571"/>
      <c r="B31" s="572"/>
      <c r="C31" s="573"/>
      <c r="D31" s="281" t="s">
        <v>383</v>
      </c>
      <c r="E31" s="588"/>
      <c r="F31" s="589"/>
      <c r="G31" s="589"/>
      <c r="H31" s="589"/>
      <c r="I31" s="589"/>
      <c r="J31" s="589"/>
      <c r="K31" s="590"/>
      <c r="L31" s="591"/>
      <c r="M31" s="592"/>
      <c r="N31" s="116"/>
      <c r="O31" s="116"/>
      <c r="P31" s="119"/>
      <c r="Q31" s="119" t="s">
        <v>361</v>
      </c>
    </row>
    <row r="32" spans="1:17" ht="33" customHeight="1" thickBot="1">
      <c r="A32" s="574"/>
      <c r="B32" s="575"/>
      <c r="C32" s="576"/>
      <c r="D32" s="281" t="s">
        <v>384</v>
      </c>
      <c r="E32" s="588"/>
      <c r="F32" s="589"/>
      <c r="G32" s="589"/>
      <c r="H32" s="589"/>
      <c r="I32" s="589"/>
      <c r="J32" s="593"/>
      <c r="K32" s="590"/>
      <c r="L32" s="591"/>
      <c r="M32" s="592"/>
      <c r="N32" s="116"/>
      <c r="O32" s="116"/>
      <c r="P32" s="119"/>
      <c r="Q32" s="119"/>
    </row>
    <row r="33" spans="1:17" ht="18" customHeight="1" thickBot="1">
      <c r="A33" s="568" t="s">
        <v>327</v>
      </c>
      <c r="B33" s="569"/>
      <c r="C33" s="569"/>
      <c r="D33" s="239" t="s">
        <v>29</v>
      </c>
      <c r="E33" s="242" t="s">
        <v>91</v>
      </c>
      <c r="F33" s="594"/>
      <c r="G33" s="595"/>
      <c r="H33" s="595"/>
      <c r="I33" s="595"/>
      <c r="J33" s="596"/>
      <c r="K33" s="597" t="s">
        <v>30</v>
      </c>
      <c r="L33" s="598"/>
      <c r="M33" s="599"/>
      <c r="N33" s="116"/>
      <c r="O33" s="121"/>
      <c r="P33" s="119"/>
      <c r="Q33" s="119" t="s">
        <v>342</v>
      </c>
    </row>
    <row r="34" spans="1:17" ht="24" customHeight="1" thickBot="1">
      <c r="A34" s="571"/>
      <c r="B34" s="572"/>
      <c r="C34" s="572"/>
      <c r="D34" s="241" t="s">
        <v>144</v>
      </c>
      <c r="E34" s="588"/>
      <c r="F34" s="589"/>
      <c r="G34" s="589"/>
      <c r="H34" s="589"/>
      <c r="I34" s="589"/>
      <c r="J34" s="589"/>
      <c r="K34" s="590"/>
      <c r="L34" s="591"/>
      <c r="M34" s="592"/>
      <c r="N34" s="116"/>
      <c r="O34" s="116"/>
      <c r="Q34" s="119" t="s">
        <v>343</v>
      </c>
    </row>
    <row r="35" spans="1:17" s="129" customFormat="1" ht="18" customHeight="1" thickBot="1">
      <c r="A35" s="571"/>
      <c r="B35" s="572"/>
      <c r="C35" s="572"/>
      <c r="D35" s="237" t="s">
        <v>71</v>
      </c>
      <c r="E35" s="600" t="s">
        <v>80</v>
      </c>
      <c r="F35" s="601"/>
      <c r="G35" s="601"/>
      <c r="H35" s="601"/>
      <c r="I35" s="601"/>
      <c r="J35" s="601"/>
      <c r="K35" s="601"/>
      <c r="L35" s="601"/>
      <c r="M35" s="519"/>
      <c r="N35" s="128"/>
      <c r="O35" s="128"/>
      <c r="Q35" s="129" t="s">
        <v>344</v>
      </c>
    </row>
    <row r="36" spans="1:17" s="129" customFormat="1" ht="18" customHeight="1" thickBot="1">
      <c r="A36" s="571"/>
      <c r="B36" s="572"/>
      <c r="C36" s="572"/>
      <c r="D36" s="214" t="s">
        <v>88</v>
      </c>
      <c r="E36" s="562"/>
      <c r="F36" s="563"/>
      <c r="G36" s="563"/>
      <c r="H36" s="563"/>
      <c r="I36" s="563"/>
      <c r="J36" s="563"/>
      <c r="K36" s="563"/>
      <c r="L36" s="563"/>
      <c r="M36" s="564"/>
      <c r="N36" s="128"/>
      <c r="O36" s="128"/>
      <c r="Q36" s="129" t="s">
        <v>345</v>
      </c>
    </row>
    <row r="37" spans="1:17" s="129" customFormat="1" ht="18" customHeight="1" thickBot="1">
      <c r="A37" s="571"/>
      <c r="B37" s="572"/>
      <c r="C37" s="572"/>
      <c r="D37" s="237" t="s">
        <v>51</v>
      </c>
      <c r="E37" s="600" t="s">
        <v>80</v>
      </c>
      <c r="F37" s="601"/>
      <c r="G37" s="601"/>
      <c r="H37" s="601"/>
      <c r="I37" s="601"/>
      <c r="J37" s="601"/>
      <c r="K37" s="601"/>
      <c r="L37" s="601"/>
      <c r="M37" s="519"/>
      <c r="N37" s="128"/>
      <c r="O37" s="128"/>
      <c r="Q37" s="129" t="s">
        <v>346</v>
      </c>
    </row>
    <row r="38" spans="1:17" s="129" customFormat="1" ht="24" customHeight="1" thickBot="1">
      <c r="A38" s="574"/>
      <c r="B38" s="575"/>
      <c r="C38" s="575"/>
      <c r="D38" s="243" t="s">
        <v>52</v>
      </c>
      <c r="E38" s="520" t="s">
        <v>99</v>
      </c>
      <c r="F38" s="521"/>
      <c r="G38" s="602" t="s">
        <v>72</v>
      </c>
      <c r="H38" s="603"/>
      <c r="I38" s="603"/>
      <c r="J38" s="603"/>
      <c r="K38" s="603"/>
      <c r="L38" s="603"/>
      <c r="M38" s="604"/>
      <c r="N38" s="128"/>
      <c r="O38" s="128"/>
      <c r="Q38" s="129" t="s">
        <v>347</v>
      </c>
    </row>
    <row r="39" spans="1:17" ht="24" customHeight="1" thickBot="1">
      <c r="A39" s="512" t="s">
        <v>328</v>
      </c>
      <c r="B39" s="513"/>
      <c r="C39" s="514"/>
      <c r="D39" s="276" t="s">
        <v>145</v>
      </c>
      <c r="E39" s="605" t="s">
        <v>104</v>
      </c>
      <c r="F39" s="606"/>
      <c r="G39" s="607"/>
      <c r="H39" s="608"/>
      <c r="I39" s="608"/>
      <c r="J39" s="608"/>
      <c r="K39" s="608"/>
      <c r="L39" s="608"/>
      <c r="M39" s="609"/>
      <c r="N39" s="116"/>
      <c r="O39" s="121"/>
      <c r="Q39" s="119" t="s">
        <v>348</v>
      </c>
    </row>
    <row r="40" spans="1:17" s="272" customFormat="1" ht="21" customHeight="1" thickBot="1">
      <c r="A40" s="515"/>
      <c r="B40" s="516"/>
      <c r="C40" s="517"/>
      <c r="D40" s="244" t="s">
        <v>56</v>
      </c>
      <c r="E40" s="610" t="s">
        <v>105</v>
      </c>
      <c r="F40" s="611"/>
      <c r="G40" s="611"/>
      <c r="H40" s="611"/>
      <c r="I40" s="611"/>
      <c r="J40" s="611"/>
      <c r="K40" s="611"/>
      <c r="L40" s="611"/>
      <c r="M40" s="612"/>
      <c r="N40" s="130"/>
      <c r="O40" s="130"/>
    </row>
    <row r="41" spans="1:17" ht="7.5" customHeight="1" thickBot="1">
      <c r="A41" s="246"/>
      <c r="B41" s="246"/>
      <c r="C41" s="272"/>
      <c r="D41" s="272"/>
      <c r="E41" s="272"/>
      <c r="F41" s="133"/>
      <c r="G41" s="272"/>
      <c r="H41" s="272"/>
      <c r="I41" s="272"/>
      <c r="J41" s="272"/>
      <c r="K41" s="272"/>
      <c r="L41" s="272"/>
      <c r="M41" s="272"/>
      <c r="N41" s="119"/>
      <c r="O41" s="119"/>
    </row>
    <row r="42" spans="1:17" ht="14.25" thickBot="1">
      <c r="A42" s="169" t="s">
        <v>40</v>
      </c>
      <c r="B42" s="132"/>
      <c r="C42" s="272" t="s">
        <v>41</v>
      </c>
      <c r="D42" s="272"/>
      <c r="E42" s="272"/>
      <c r="F42" s="133"/>
      <c r="G42" s="272"/>
      <c r="H42" s="272"/>
      <c r="I42" s="272"/>
      <c r="J42" s="272"/>
      <c r="K42" s="272"/>
      <c r="L42" s="272"/>
      <c r="M42" s="272"/>
      <c r="N42" s="119"/>
      <c r="O42" s="119"/>
    </row>
    <row r="43" spans="1:17" ht="14.25" thickBot="1">
      <c r="A43" s="169"/>
      <c r="B43" s="134"/>
      <c r="C43" s="272" t="s">
        <v>57</v>
      </c>
      <c r="D43" s="272"/>
      <c r="E43" s="272"/>
      <c r="F43" s="133"/>
      <c r="G43" s="272"/>
      <c r="H43" s="272"/>
      <c r="I43" s="272"/>
      <c r="J43" s="272"/>
      <c r="K43" s="272"/>
      <c r="L43" s="272"/>
      <c r="M43" s="272"/>
      <c r="N43" s="119"/>
      <c r="O43" s="119"/>
    </row>
    <row r="44" spans="1:17">
      <c r="A44" s="247" t="s">
        <v>43</v>
      </c>
      <c r="B44" s="469" t="s">
        <v>375</v>
      </c>
      <c r="C44" s="469"/>
      <c r="D44" s="469"/>
      <c r="E44" s="469"/>
      <c r="F44" s="469"/>
      <c r="G44" s="469"/>
      <c r="H44" s="469"/>
      <c r="I44" s="469"/>
      <c r="J44" s="469"/>
      <c r="K44" s="469"/>
      <c r="L44" s="469"/>
      <c r="M44" s="469"/>
      <c r="N44" s="119"/>
      <c r="O44" s="119"/>
    </row>
    <row r="69" spans="6:6" hidden="1">
      <c r="F69" s="119"/>
    </row>
    <row r="70" spans="6:6" hidden="1">
      <c r="F70" s="119"/>
    </row>
    <row r="71" spans="6:6" hidden="1">
      <c r="F71" s="119"/>
    </row>
    <row r="72" spans="6:6" hidden="1">
      <c r="F72" s="119"/>
    </row>
    <row r="73" spans="6:6" hidden="1">
      <c r="F73" s="119"/>
    </row>
    <row r="74" spans="6:6" hidden="1">
      <c r="F74" s="119"/>
    </row>
    <row r="75" spans="6:6" hidden="1">
      <c r="F75" s="119"/>
    </row>
    <row r="76" spans="6:6" hidden="1">
      <c r="F76" s="119"/>
    </row>
    <row r="77" spans="6:6" hidden="1">
      <c r="F77" s="119"/>
    </row>
    <row r="78" spans="6:6" hidden="1">
      <c r="F78" s="119"/>
    </row>
    <row r="79" spans="6:6" hidden="1">
      <c r="F79" s="119"/>
    </row>
    <row r="80" spans="6:6" hidden="1">
      <c r="F80" s="119"/>
    </row>
    <row r="81" spans="6:6" hidden="1">
      <c r="F81" s="119"/>
    </row>
    <row r="82" spans="6:6" hidden="1">
      <c r="F82" s="119"/>
    </row>
    <row r="83" spans="6:6" hidden="1">
      <c r="F83" s="119"/>
    </row>
    <row r="84" spans="6:6" hidden="1">
      <c r="F84" s="119"/>
    </row>
    <row r="85" spans="6:6" hidden="1">
      <c r="F85" s="119"/>
    </row>
    <row r="86" spans="6:6" hidden="1">
      <c r="F86" s="119"/>
    </row>
    <row r="87" spans="6:6" hidden="1">
      <c r="F87" s="119"/>
    </row>
    <row r="88" spans="6:6" hidden="1">
      <c r="F88" s="119"/>
    </row>
    <row r="89" spans="6:6" hidden="1">
      <c r="F89" s="119"/>
    </row>
    <row r="90" spans="6:6" hidden="1">
      <c r="F90" s="119"/>
    </row>
    <row r="91" spans="6:6" hidden="1">
      <c r="F91" s="119"/>
    </row>
    <row r="92" spans="6:6" hidden="1">
      <c r="F92" s="119"/>
    </row>
    <row r="93" spans="6:6" hidden="1">
      <c r="F93" s="119"/>
    </row>
    <row r="94" spans="6:6" hidden="1">
      <c r="F94" s="119"/>
    </row>
    <row r="95" spans="6:6" hidden="1">
      <c r="F95" s="119"/>
    </row>
    <row r="96" spans="6:6" hidden="1">
      <c r="F96" s="119"/>
    </row>
    <row r="97" spans="6:6" hidden="1">
      <c r="F97" s="119"/>
    </row>
    <row r="98" spans="6:6" hidden="1">
      <c r="F98" s="119"/>
    </row>
    <row r="99" spans="6:6" hidden="1">
      <c r="F99" s="119"/>
    </row>
    <row r="100" spans="6:6" hidden="1">
      <c r="F100" s="119"/>
    </row>
    <row r="101" spans="6:6" hidden="1">
      <c r="F101" s="119"/>
    </row>
    <row r="102" spans="6:6" hidden="1">
      <c r="F102" s="119"/>
    </row>
    <row r="103" spans="6:6" hidden="1">
      <c r="F103" s="119"/>
    </row>
    <row r="104" spans="6:6" hidden="1">
      <c r="F104" s="119"/>
    </row>
    <row r="105" spans="6:6" hidden="1">
      <c r="F105" s="119"/>
    </row>
    <row r="106" spans="6:6" hidden="1">
      <c r="F106" s="119"/>
    </row>
    <row r="107" spans="6:6" hidden="1">
      <c r="F107" s="119"/>
    </row>
    <row r="108" spans="6:6" hidden="1">
      <c r="F108" s="119"/>
    </row>
    <row r="109" spans="6:6" hidden="1">
      <c r="F109" s="119"/>
    </row>
    <row r="110" spans="6:6" hidden="1">
      <c r="F110" s="119"/>
    </row>
    <row r="111" spans="6:6" hidden="1">
      <c r="F111" s="119"/>
    </row>
    <row r="112" spans="6:6" hidden="1">
      <c r="F112" s="119"/>
    </row>
    <row r="113" spans="6:6" hidden="1">
      <c r="F113" s="119"/>
    </row>
    <row r="114" spans="6:6" hidden="1">
      <c r="F114" s="119"/>
    </row>
    <row r="115" spans="6:6" hidden="1">
      <c r="F115" s="119"/>
    </row>
    <row r="116" spans="6:6" hidden="1">
      <c r="F116" s="119"/>
    </row>
    <row r="117" spans="6:6" hidden="1">
      <c r="F117" s="119"/>
    </row>
    <row r="118" spans="6:6" hidden="1">
      <c r="F118" s="119"/>
    </row>
    <row r="119" spans="6:6">
      <c r="F119" s="131"/>
    </row>
  </sheetData>
  <sheetProtection sheet="1" selectLockedCells="1"/>
  <mergeCells count="60">
    <mergeCell ref="A39:C40"/>
    <mergeCell ref="E39:F39"/>
    <mergeCell ref="G39:M39"/>
    <mergeCell ref="E40:M40"/>
    <mergeCell ref="B44:M44"/>
    <mergeCell ref="A33:C38"/>
    <mergeCell ref="F33:J33"/>
    <mergeCell ref="K33:M33"/>
    <mergeCell ref="E34:J34"/>
    <mergeCell ref="K34:M34"/>
    <mergeCell ref="E35:M35"/>
    <mergeCell ref="E36:M36"/>
    <mergeCell ref="E37:M37"/>
    <mergeCell ref="E38:F38"/>
    <mergeCell ref="G38:M38"/>
    <mergeCell ref="A30:C32"/>
    <mergeCell ref="F30:G30"/>
    <mergeCell ref="K30:M30"/>
    <mergeCell ref="E31:J31"/>
    <mergeCell ref="K31:M31"/>
    <mergeCell ref="E32:J32"/>
    <mergeCell ref="K32:M32"/>
    <mergeCell ref="D23:E23"/>
    <mergeCell ref="F23:L23"/>
    <mergeCell ref="E24:F24"/>
    <mergeCell ref="A25:C29"/>
    <mergeCell ref="F25:H25"/>
    <mergeCell ref="I25:M25"/>
    <mergeCell ref="F27:M27"/>
    <mergeCell ref="E28:M28"/>
    <mergeCell ref="E29:F29"/>
    <mergeCell ref="H29:M29"/>
    <mergeCell ref="D19:M19"/>
    <mergeCell ref="D20:E20"/>
    <mergeCell ref="G20:M20"/>
    <mergeCell ref="D21:M21"/>
    <mergeCell ref="D22:E22"/>
    <mergeCell ref="G22:M22"/>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6">
    <dataValidation type="list" errorStyle="warning" allowBlank="1" showInputMessage="1" showErrorMessage="1" sqref="E27">
      <formula1>$Q$26:$Q$31</formula1>
    </dataValidation>
    <dataValidation type="list" errorStyle="warning" allowBlank="1" showInputMessage="1" showErrorMessage="1" sqref="E8:F8">
      <formula1>"主任技術者,監理技術者,"</formula1>
    </dataValidation>
    <dataValidation type="list" errorStyle="warning" allowBlank="1" showInputMessage="1" showErrorMessage="1" sqref="E38:F38 I25:M25 D23:E23">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dataValidation allowBlank="1" showInputMessage="1" showErrorMessage="1" promptTitle="建設業許可番号の記入例" prompt="_x000a_　・国土交通大臣許可_x000a_　 特-24　第001234号_x000a_　・宮城県知事許可_x000a_　 般-25　第000123号" sqref="F13:G13"/>
    <dataValidation type="custom" allowBlank="1" showInputMessage="1" showErrorMessage="1" sqref="E9:F9">
      <formula1>L9&lt;&gt;"なし"</formula1>
    </dataValidation>
    <dataValidation type="list" errorStyle="warning" allowBlank="1" showInputMessage="1" showErrorMessage="1" sqref="L9:M9">
      <formula1>"あり,なし"</formula1>
    </dataValidation>
    <dataValidation allowBlank="1" showErrorMessage="1" sqref="E10:F10"/>
    <dataValidation type="list" errorStyle="warning" allowBlank="1" showInputMessage="1" showErrorMessage="1" sqref="E33">
      <formula1>"表彰歴あり,,なし"</formula1>
    </dataValidation>
    <dataValidation allowBlank="1" showInputMessage="1" showErrorMessage="1" prompt="入力は_x000a_西暦/月/日" sqref="G22:L22 D22:E22 K34:M34 E29 K31:M32 G29:H29 K33 G20:L20 D20:E20 H30:K30"/>
    <dataValidation type="list" errorStyle="warning" allowBlank="1" showErrorMessage="1" sqref="E12:F12">
      <formula1>$Q$5:$Q$6</formula1>
    </dataValidation>
    <dataValidation type="list" errorStyle="warning" allowBlank="1" showInputMessage="1" showErrorMessage="1" sqref="E30">
      <formula1>"複数あり,あり,なし"</formula1>
    </dataValidation>
    <dataValidation type="list" errorStyle="warning" allowBlank="1" showInputMessage="1" showErrorMessage="1" sqref="E25">
      <formula1>"評定点あり,なし"</formula1>
    </dataValidation>
    <dataValidation type="whole" allowBlank="1" showInputMessage="1" showErrorMessage="1" sqref="E26">
      <formula1>0</formula1>
      <formula2>100</formula2>
    </dataValidation>
    <dataValidation type="list" errorStyle="warning" allowBlank="1" showInputMessage="1" showErrorMessage="1" sqref="E39:F39">
      <formula1>"推奨単位以上の取得単位あり,推奨単位の1/2以上の取得単位あり,推奨単位の1/2未満の取得単位あり,なし"</formula1>
    </dataValidation>
    <dataValidation type="list" errorStyle="warning" allowBlank="1" showInputMessage="1" showErrorMessage="1" sqref="E40:M40">
      <formula1>$Q$33:$Q$39</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0"/>
  <sheetViews>
    <sheetView showGridLines="0" zoomScale="85" zoomScaleNormal="85" zoomScaleSheetLayoutView="100" workbookViewId="0">
      <selection activeCell="H39" sqref="H39:Q40"/>
    </sheetView>
  </sheetViews>
  <sheetFormatPr defaultRowHeight="12" outlineLevelCol="1"/>
  <cols>
    <col min="1" max="2" width="4.375" style="137" customWidth="1"/>
    <col min="3" max="3" width="28.375" style="137" customWidth="1"/>
    <col min="4" max="4" width="3.625" style="137" customWidth="1"/>
    <col min="5" max="5" width="14.625" style="137" customWidth="1"/>
    <col min="6" max="6" width="5.125" style="137" customWidth="1"/>
    <col min="7" max="7" width="7.125" style="138" customWidth="1"/>
    <col min="8" max="8" width="3.75" style="137" customWidth="1"/>
    <col min="9" max="9" width="5.125" style="137" customWidth="1"/>
    <col min="10" max="13" width="3.125" style="137" customWidth="1"/>
    <col min="14" max="14" width="2.875" style="137" customWidth="1"/>
    <col min="15" max="15" width="1.75" style="137" customWidth="1"/>
    <col min="16" max="16" width="2.625" style="137" customWidth="1"/>
    <col min="17" max="17" width="4.875" style="137" customWidth="1"/>
    <col min="18" max="18" width="2.125" style="137" customWidth="1"/>
    <col min="19" max="19" width="3.125" style="137" customWidth="1"/>
    <col min="20" max="20" width="9.125" style="137" customWidth="1"/>
    <col min="21" max="24" width="9.125" style="145" hidden="1" customWidth="1" outlineLevel="1"/>
    <col min="25" max="25" width="9.125" style="145" customWidth="1" collapsed="1"/>
    <col min="26" max="26" width="9.125" style="145" customWidth="1"/>
    <col min="27" max="33" width="9" style="145"/>
    <col min="34" max="16384" width="9" style="137"/>
  </cols>
  <sheetData>
    <row r="1" spans="1:21" ht="9.75" customHeight="1" thickBot="1">
      <c r="A1" s="161" t="s">
        <v>368</v>
      </c>
      <c r="B1" s="135"/>
      <c r="C1" s="135"/>
      <c r="D1" s="135"/>
      <c r="E1" s="135"/>
      <c r="F1" s="135"/>
      <c r="G1" s="121"/>
      <c r="H1" s="135"/>
      <c r="I1" s="135"/>
      <c r="J1" s="135"/>
      <c r="K1" s="135"/>
      <c r="L1" s="135"/>
      <c r="M1" s="135"/>
      <c r="N1" s="135"/>
      <c r="O1" s="135"/>
      <c r="P1" s="135"/>
      <c r="Q1" s="136"/>
      <c r="R1" s="135"/>
      <c r="S1" s="135"/>
    </row>
    <row r="2" spans="1:21" ht="12.75" customHeight="1" thickBot="1">
      <c r="C2" s="135"/>
      <c r="D2" s="135"/>
      <c r="E2" s="135"/>
      <c r="H2" s="613" t="s">
        <v>0</v>
      </c>
      <c r="I2" s="614"/>
      <c r="J2" s="381">
        <f>'様式-共1-Ⅰ（土木）'!H2</f>
        <v>22040801</v>
      </c>
      <c r="K2" s="382"/>
      <c r="L2" s="382"/>
      <c r="M2" s="382"/>
      <c r="N2" s="382"/>
      <c r="O2" s="382"/>
      <c r="P2" s="383"/>
      <c r="Q2" s="139"/>
      <c r="R2" s="135"/>
      <c r="S2" s="135"/>
    </row>
    <row r="3" spans="1:21" ht="15.75" customHeight="1" thickBot="1">
      <c r="A3" s="615" t="s">
        <v>87</v>
      </c>
      <c r="B3" s="615"/>
      <c r="C3" s="615"/>
      <c r="D3" s="615"/>
      <c r="E3" s="615"/>
      <c r="F3" s="615"/>
      <c r="G3" s="615"/>
      <c r="H3" s="615"/>
      <c r="I3" s="615"/>
      <c r="J3" s="615"/>
      <c r="K3" s="615"/>
      <c r="L3" s="615"/>
      <c r="M3" s="615"/>
      <c r="N3" s="615"/>
      <c r="O3" s="615"/>
      <c r="P3" s="615"/>
      <c r="Q3" s="615"/>
      <c r="R3" s="135"/>
      <c r="S3" s="135"/>
    </row>
    <row r="4" spans="1:21" ht="17.100000000000001" customHeight="1" thickBot="1">
      <c r="A4" s="425" t="s">
        <v>296</v>
      </c>
      <c r="B4" s="426"/>
      <c r="C4" s="616"/>
      <c r="D4" s="625" t="s">
        <v>36</v>
      </c>
      <c r="E4" s="626"/>
      <c r="F4" s="627" t="s">
        <v>104</v>
      </c>
      <c r="G4" s="628"/>
      <c r="H4" s="629"/>
      <c r="I4" s="630"/>
      <c r="J4" s="631"/>
      <c r="K4" s="631"/>
      <c r="L4" s="631"/>
      <c r="M4" s="631"/>
      <c r="N4" s="631"/>
      <c r="O4" s="631"/>
      <c r="P4" s="631"/>
      <c r="Q4" s="632"/>
      <c r="R4" s="135"/>
      <c r="S4" s="121"/>
    </row>
    <row r="5" spans="1:21" ht="11.25" customHeight="1" thickBot="1">
      <c r="A5" s="617"/>
      <c r="B5" s="618"/>
      <c r="C5" s="619"/>
      <c r="D5" s="633" t="s">
        <v>37</v>
      </c>
      <c r="E5" s="634"/>
      <c r="F5" s="635" t="s">
        <v>106</v>
      </c>
      <c r="G5" s="636"/>
      <c r="H5" s="639"/>
      <c r="I5" s="640"/>
      <c r="J5" s="640"/>
      <c r="K5" s="640"/>
      <c r="L5" s="640"/>
      <c r="M5" s="640"/>
      <c r="N5" s="640"/>
      <c r="O5" s="640"/>
      <c r="P5" s="640"/>
      <c r="Q5" s="641"/>
      <c r="R5" s="135"/>
      <c r="S5" s="135"/>
      <c r="U5" s="145" t="s">
        <v>223</v>
      </c>
    </row>
    <row r="6" spans="1:21" ht="11.25" customHeight="1" thickBot="1">
      <c r="A6" s="617"/>
      <c r="B6" s="618"/>
      <c r="C6" s="619"/>
      <c r="D6" s="643"/>
      <c r="E6" s="644"/>
      <c r="F6" s="637"/>
      <c r="G6" s="638"/>
      <c r="H6" s="642"/>
      <c r="I6" s="640"/>
      <c r="J6" s="640"/>
      <c r="K6" s="640"/>
      <c r="L6" s="640"/>
      <c r="M6" s="640"/>
      <c r="N6" s="640"/>
      <c r="O6" s="640"/>
      <c r="P6" s="640"/>
      <c r="Q6" s="641"/>
      <c r="R6" s="135"/>
      <c r="S6" s="135"/>
      <c r="U6" s="145" t="s">
        <v>292</v>
      </c>
    </row>
    <row r="7" spans="1:21" ht="11.25" customHeight="1" thickBot="1">
      <c r="A7" s="620"/>
      <c r="B7" s="621"/>
      <c r="C7" s="619"/>
      <c r="D7" s="633" t="s">
        <v>38</v>
      </c>
      <c r="E7" s="634"/>
      <c r="F7" s="635" t="s">
        <v>106</v>
      </c>
      <c r="G7" s="636"/>
      <c r="H7" s="639"/>
      <c r="I7" s="640"/>
      <c r="J7" s="640"/>
      <c r="K7" s="640"/>
      <c r="L7" s="640"/>
      <c r="M7" s="640"/>
      <c r="N7" s="640"/>
      <c r="O7" s="640"/>
      <c r="P7" s="640"/>
      <c r="Q7" s="641"/>
      <c r="R7" s="135"/>
      <c r="S7" s="135"/>
      <c r="U7" s="145" t="s">
        <v>361</v>
      </c>
    </row>
    <row r="8" spans="1:21" ht="11.25" customHeight="1" thickBot="1">
      <c r="A8" s="622"/>
      <c r="B8" s="623"/>
      <c r="C8" s="624"/>
      <c r="D8" s="645"/>
      <c r="E8" s="646"/>
      <c r="F8" s="637"/>
      <c r="G8" s="638"/>
      <c r="H8" s="642"/>
      <c r="I8" s="640"/>
      <c r="J8" s="640"/>
      <c r="K8" s="640"/>
      <c r="L8" s="640"/>
      <c r="M8" s="640"/>
      <c r="N8" s="640"/>
      <c r="O8" s="640"/>
      <c r="P8" s="640"/>
      <c r="Q8" s="641"/>
      <c r="R8" s="135"/>
      <c r="S8" s="135"/>
    </row>
    <row r="9" spans="1:21" ht="24.95" customHeight="1" thickBot="1">
      <c r="A9" s="661" t="s">
        <v>297</v>
      </c>
      <c r="B9" s="662"/>
      <c r="C9" s="663"/>
      <c r="D9" s="652" t="s">
        <v>158</v>
      </c>
      <c r="E9" s="274" t="s">
        <v>195</v>
      </c>
      <c r="F9" s="667" t="s">
        <v>104</v>
      </c>
      <c r="G9" s="668"/>
      <c r="H9" s="668"/>
      <c r="I9" s="668"/>
      <c r="J9" s="669"/>
      <c r="K9" s="670" t="s">
        <v>258</v>
      </c>
      <c r="L9" s="671"/>
      <c r="M9" s="671"/>
      <c r="N9" s="671"/>
      <c r="O9" s="671"/>
      <c r="P9" s="671"/>
      <c r="Q9" s="672"/>
      <c r="R9" s="135"/>
      <c r="S9" s="121"/>
      <c r="U9" s="162" t="s">
        <v>182</v>
      </c>
    </row>
    <row r="10" spans="1:21" ht="17.100000000000001" customHeight="1" thickBot="1">
      <c r="A10" s="664"/>
      <c r="B10" s="665"/>
      <c r="C10" s="666"/>
      <c r="D10" s="653"/>
      <c r="E10" s="273" t="s">
        <v>183</v>
      </c>
      <c r="F10" s="673"/>
      <c r="G10" s="674"/>
      <c r="H10" s="674"/>
      <c r="I10" s="674"/>
      <c r="J10" s="674"/>
      <c r="K10" s="674"/>
      <c r="L10" s="674"/>
      <c r="M10" s="674"/>
      <c r="N10" s="674"/>
      <c r="O10" s="674"/>
      <c r="P10" s="674"/>
      <c r="Q10" s="675"/>
      <c r="R10" s="135"/>
      <c r="S10" s="135"/>
      <c r="U10" s="145" t="s">
        <v>184</v>
      </c>
    </row>
    <row r="11" spans="1:21" ht="17.100000000000001" customHeight="1" thickBot="1">
      <c r="A11" s="664"/>
      <c r="B11" s="665"/>
      <c r="C11" s="666"/>
      <c r="D11" s="653"/>
      <c r="E11" s="248" t="s">
        <v>185</v>
      </c>
      <c r="F11" s="655" t="s">
        <v>107</v>
      </c>
      <c r="G11" s="659"/>
      <c r="H11" s="659"/>
      <c r="I11" s="659"/>
      <c r="J11" s="659"/>
      <c r="K11" s="659"/>
      <c r="L11" s="659"/>
      <c r="M11" s="659"/>
      <c r="N11" s="659"/>
      <c r="O11" s="659"/>
      <c r="P11" s="659"/>
      <c r="Q11" s="660"/>
      <c r="R11" s="135"/>
      <c r="S11" s="135"/>
      <c r="U11" s="145" t="s">
        <v>186</v>
      </c>
    </row>
    <row r="12" spans="1:21" ht="17.100000000000001" customHeight="1" thickBot="1">
      <c r="A12" s="664"/>
      <c r="B12" s="665"/>
      <c r="C12" s="666"/>
      <c r="D12" s="653"/>
      <c r="E12" s="273" t="s">
        <v>187</v>
      </c>
      <c r="F12" s="673"/>
      <c r="G12" s="674"/>
      <c r="H12" s="674"/>
      <c r="I12" s="674"/>
      <c r="J12" s="674"/>
      <c r="K12" s="674"/>
      <c r="L12" s="674"/>
      <c r="M12" s="674"/>
      <c r="N12" s="674"/>
      <c r="O12" s="674"/>
      <c r="P12" s="674"/>
      <c r="Q12" s="675"/>
      <c r="R12" s="135"/>
      <c r="S12" s="135"/>
      <c r="U12" s="145" t="s">
        <v>188</v>
      </c>
    </row>
    <row r="13" spans="1:21" ht="17.100000000000001" customHeight="1" thickBot="1">
      <c r="A13" s="664"/>
      <c r="B13" s="665"/>
      <c r="C13" s="666"/>
      <c r="D13" s="653"/>
      <c r="E13" s="248" t="s">
        <v>189</v>
      </c>
      <c r="F13" s="655" t="s">
        <v>107</v>
      </c>
      <c r="G13" s="659"/>
      <c r="H13" s="659"/>
      <c r="I13" s="659"/>
      <c r="J13" s="659"/>
      <c r="K13" s="659"/>
      <c r="L13" s="659"/>
      <c r="M13" s="659"/>
      <c r="N13" s="659"/>
      <c r="O13" s="659"/>
      <c r="P13" s="659"/>
      <c r="Q13" s="660"/>
      <c r="R13" s="135"/>
      <c r="S13" s="135"/>
      <c r="U13" s="145" t="s">
        <v>190</v>
      </c>
    </row>
    <row r="14" spans="1:21" ht="17.100000000000001" customHeight="1" thickBot="1">
      <c r="A14" s="664"/>
      <c r="B14" s="665"/>
      <c r="C14" s="666"/>
      <c r="D14" s="653"/>
      <c r="E14" s="249" t="s">
        <v>191</v>
      </c>
      <c r="F14" s="673"/>
      <c r="G14" s="674"/>
      <c r="H14" s="674"/>
      <c r="I14" s="674"/>
      <c r="J14" s="674"/>
      <c r="K14" s="674"/>
      <c r="L14" s="674"/>
      <c r="M14" s="674"/>
      <c r="N14" s="674"/>
      <c r="O14" s="674"/>
      <c r="P14" s="674"/>
      <c r="Q14" s="675"/>
      <c r="R14" s="135"/>
      <c r="S14" s="135"/>
      <c r="U14" s="163" t="s">
        <v>196</v>
      </c>
    </row>
    <row r="15" spans="1:21" ht="17.100000000000001" customHeight="1" thickBot="1">
      <c r="A15" s="664"/>
      <c r="B15" s="665"/>
      <c r="C15" s="666"/>
      <c r="D15" s="653"/>
      <c r="E15" s="250" t="s">
        <v>192</v>
      </c>
      <c r="F15" s="673"/>
      <c r="G15" s="674"/>
      <c r="H15" s="674"/>
      <c r="I15" s="674"/>
      <c r="J15" s="674"/>
      <c r="K15" s="674"/>
      <c r="L15" s="674"/>
      <c r="M15" s="674"/>
      <c r="N15" s="674"/>
      <c r="O15" s="674"/>
      <c r="P15" s="674"/>
      <c r="Q15" s="675"/>
      <c r="R15" s="135"/>
      <c r="S15" s="135"/>
      <c r="U15" s="163" t="s">
        <v>259</v>
      </c>
    </row>
    <row r="16" spans="1:21" ht="17.100000000000001" customHeight="1" thickBot="1">
      <c r="A16" s="664"/>
      <c r="B16" s="665"/>
      <c r="C16" s="666"/>
      <c r="D16" s="652" t="s">
        <v>181</v>
      </c>
      <c r="E16" s="251" t="s">
        <v>288</v>
      </c>
      <c r="F16" s="627" t="s">
        <v>91</v>
      </c>
      <c r="G16" s="628"/>
      <c r="H16" s="629"/>
      <c r="I16" s="252"/>
      <c r="J16" s="253"/>
      <c r="K16" s="253"/>
      <c r="L16" s="253"/>
      <c r="M16" s="253"/>
      <c r="N16" s="253"/>
      <c r="O16" s="253"/>
      <c r="P16" s="253"/>
      <c r="Q16" s="254"/>
      <c r="R16" s="135"/>
      <c r="S16" s="121"/>
      <c r="U16" s="163" t="s">
        <v>260</v>
      </c>
    </row>
    <row r="17" spans="1:33" ht="17.100000000000001" customHeight="1" thickBot="1">
      <c r="A17" s="664"/>
      <c r="B17" s="665"/>
      <c r="C17" s="666"/>
      <c r="D17" s="653"/>
      <c r="E17" s="255" t="s">
        <v>333</v>
      </c>
      <c r="F17" s="655" t="s">
        <v>332</v>
      </c>
      <c r="G17" s="656"/>
      <c r="H17" s="657" t="s">
        <v>294</v>
      </c>
      <c r="I17" s="658"/>
      <c r="J17" s="658"/>
      <c r="K17" s="658"/>
      <c r="L17" s="655" t="s">
        <v>107</v>
      </c>
      <c r="M17" s="659"/>
      <c r="N17" s="659"/>
      <c r="O17" s="659"/>
      <c r="P17" s="659"/>
      <c r="Q17" s="660"/>
      <c r="R17" s="135"/>
      <c r="S17" s="135"/>
      <c r="U17" s="145" t="s">
        <v>278</v>
      </c>
      <c r="X17" s="145" t="s">
        <v>334</v>
      </c>
    </row>
    <row r="18" spans="1:33" ht="17.100000000000001" customHeight="1" thickBot="1">
      <c r="A18" s="664"/>
      <c r="B18" s="665"/>
      <c r="C18" s="666"/>
      <c r="D18" s="676"/>
      <c r="E18" s="264"/>
      <c r="F18" s="647" t="s">
        <v>290</v>
      </c>
      <c r="G18" s="648"/>
      <c r="H18" s="649"/>
      <c r="I18" s="650"/>
      <c r="J18" s="650"/>
      <c r="K18" s="650"/>
      <c r="L18" s="650"/>
      <c r="M18" s="650"/>
      <c r="N18" s="650"/>
      <c r="O18" s="650"/>
      <c r="P18" s="650"/>
      <c r="Q18" s="651"/>
      <c r="R18" s="135"/>
      <c r="S18" s="135"/>
      <c r="U18" s="145" t="s">
        <v>291</v>
      </c>
      <c r="X18" s="145" t="s">
        <v>335</v>
      </c>
    </row>
    <row r="19" spans="1:33" ht="17.100000000000001" customHeight="1" thickBot="1">
      <c r="A19" s="664"/>
      <c r="B19" s="665"/>
      <c r="C19" s="666"/>
      <c r="D19" s="652" t="s">
        <v>266</v>
      </c>
      <c r="E19" s="251" t="s">
        <v>289</v>
      </c>
      <c r="F19" s="627" t="s">
        <v>91</v>
      </c>
      <c r="G19" s="628"/>
      <c r="H19" s="654"/>
      <c r="I19" s="252"/>
      <c r="J19" s="252"/>
      <c r="K19" s="252"/>
      <c r="L19" s="252"/>
      <c r="M19" s="252"/>
      <c r="N19" s="252"/>
      <c r="O19" s="252"/>
      <c r="P19" s="252"/>
      <c r="Q19" s="254"/>
      <c r="R19" s="135"/>
      <c r="S19" s="121"/>
      <c r="U19" s="145" t="s">
        <v>287</v>
      </c>
      <c r="X19" s="145" t="s">
        <v>336</v>
      </c>
    </row>
    <row r="20" spans="1:33" ht="17.100000000000001" customHeight="1" thickBot="1">
      <c r="A20" s="664"/>
      <c r="B20" s="665"/>
      <c r="C20" s="666"/>
      <c r="D20" s="653"/>
      <c r="E20" s="255" t="s">
        <v>293</v>
      </c>
      <c r="F20" s="655" t="s">
        <v>106</v>
      </c>
      <c r="G20" s="656"/>
      <c r="H20" s="657" t="s">
        <v>294</v>
      </c>
      <c r="I20" s="658"/>
      <c r="J20" s="658"/>
      <c r="K20" s="658"/>
      <c r="L20" s="655" t="s">
        <v>107</v>
      </c>
      <c r="M20" s="659"/>
      <c r="N20" s="659"/>
      <c r="O20" s="659"/>
      <c r="P20" s="659"/>
      <c r="Q20" s="660"/>
      <c r="R20" s="135"/>
      <c r="S20" s="135"/>
      <c r="U20" s="145" t="s">
        <v>306</v>
      </c>
      <c r="X20" s="145" t="s">
        <v>337</v>
      </c>
    </row>
    <row r="21" spans="1:33" ht="17.100000000000001" customHeight="1" thickBot="1">
      <c r="A21" s="425" t="s">
        <v>298</v>
      </c>
      <c r="B21" s="426"/>
      <c r="C21" s="616"/>
      <c r="D21" s="625" t="s">
        <v>77</v>
      </c>
      <c r="E21" s="626"/>
      <c r="F21" s="691" t="s">
        <v>104</v>
      </c>
      <c r="G21" s="692"/>
      <c r="H21" s="692"/>
      <c r="I21" s="692"/>
      <c r="J21" s="692"/>
      <c r="K21" s="692"/>
      <c r="L21" s="692"/>
      <c r="M21" s="692"/>
      <c r="N21" s="692"/>
      <c r="O21" s="692"/>
      <c r="P21" s="692"/>
      <c r="Q21" s="693"/>
      <c r="R21" s="135"/>
      <c r="S21" s="121"/>
      <c r="X21" s="145" t="s">
        <v>338</v>
      </c>
    </row>
    <row r="22" spans="1:33" ht="17.100000000000001" customHeight="1" thickBot="1">
      <c r="A22" s="617"/>
      <c r="B22" s="618"/>
      <c r="C22" s="619"/>
      <c r="D22" s="706" t="s">
        <v>117</v>
      </c>
      <c r="E22" s="707"/>
      <c r="F22" s="677"/>
      <c r="G22" s="678"/>
      <c r="H22" s="678"/>
      <c r="I22" s="678"/>
      <c r="J22" s="678"/>
      <c r="K22" s="678"/>
      <c r="L22" s="678"/>
      <c r="M22" s="678"/>
      <c r="N22" s="678"/>
      <c r="O22" s="678"/>
      <c r="P22" s="678"/>
      <c r="Q22" s="679"/>
      <c r="R22" s="135"/>
      <c r="S22" s="135"/>
      <c r="U22" s="25" t="s">
        <v>261</v>
      </c>
      <c r="X22" s="145" t="s">
        <v>207</v>
      </c>
    </row>
    <row r="23" spans="1:33" ht="17.100000000000001" customHeight="1" thickBot="1">
      <c r="A23" s="617"/>
      <c r="B23" s="618"/>
      <c r="C23" s="619"/>
      <c r="D23" s="706" t="s">
        <v>78</v>
      </c>
      <c r="E23" s="707"/>
      <c r="F23" s="677"/>
      <c r="G23" s="678"/>
      <c r="H23" s="678"/>
      <c r="I23" s="678"/>
      <c r="J23" s="678"/>
      <c r="K23" s="678"/>
      <c r="L23" s="678"/>
      <c r="M23" s="678"/>
      <c r="N23" s="678"/>
      <c r="O23" s="678"/>
      <c r="P23" s="678"/>
      <c r="Q23" s="679"/>
      <c r="R23" s="135"/>
      <c r="S23" s="135"/>
      <c r="U23" s="25" t="s">
        <v>197</v>
      </c>
      <c r="X23" s="145" t="s">
        <v>208</v>
      </c>
    </row>
    <row r="24" spans="1:33" ht="17.100000000000001" customHeight="1" thickBot="1">
      <c r="A24" s="620"/>
      <c r="B24" s="621"/>
      <c r="C24" s="619"/>
      <c r="D24" s="706" t="s">
        <v>118</v>
      </c>
      <c r="E24" s="707"/>
      <c r="F24" s="677"/>
      <c r="G24" s="678"/>
      <c r="H24" s="678"/>
      <c r="I24" s="678"/>
      <c r="J24" s="678"/>
      <c r="K24" s="678"/>
      <c r="L24" s="678"/>
      <c r="M24" s="678"/>
      <c r="N24" s="678"/>
      <c r="O24" s="678"/>
      <c r="P24" s="678"/>
      <c r="Q24" s="679"/>
      <c r="R24" s="135"/>
      <c r="S24" s="135"/>
      <c r="U24" s="145" t="s">
        <v>262</v>
      </c>
      <c r="X24" s="145" t="s">
        <v>210</v>
      </c>
    </row>
    <row r="25" spans="1:33" ht="17.100000000000001" customHeight="1" thickBot="1">
      <c r="A25" s="622"/>
      <c r="B25" s="623"/>
      <c r="C25" s="624"/>
      <c r="D25" s="706" t="s">
        <v>79</v>
      </c>
      <c r="E25" s="707"/>
      <c r="F25" s="677"/>
      <c r="G25" s="678"/>
      <c r="H25" s="678"/>
      <c r="I25" s="678"/>
      <c r="J25" s="678"/>
      <c r="K25" s="678"/>
      <c r="L25" s="678"/>
      <c r="M25" s="678"/>
      <c r="N25" s="678"/>
      <c r="O25" s="678"/>
      <c r="P25" s="678"/>
      <c r="Q25" s="679"/>
      <c r="R25" s="135"/>
      <c r="S25" s="135"/>
      <c r="U25" s="164" t="s">
        <v>309</v>
      </c>
      <c r="X25" s="145" t="s">
        <v>329</v>
      </c>
    </row>
    <row r="26" spans="1:33" s="12" customFormat="1" ht="17.100000000000001" customHeight="1" thickBot="1">
      <c r="A26" s="680" t="s">
        <v>299</v>
      </c>
      <c r="B26" s="681"/>
      <c r="C26" s="682"/>
      <c r="D26" s="689" t="s">
        <v>39</v>
      </c>
      <c r="E26" s="690"/>
      <c r="F26" s="691" t="s">
        <v>104</v>
      </c>
      <c r="G26" s="692"/>
      <c r="H26" s="692"/>
      <c r="I26" s="692"/>
      <c r="J26" s="692"/>
      <c r="K26" s="692"/>
      <c r="L26" s="692"/>
      <c r="M26" s="692"/>
      <c r="N26" s="692"/>
      <c r="O26" s="692"/>
      <c r="P26" s="692"/>
      <c r="Q26" s="693"/>
      <c r="R26" s="30"/>
      <c r="S26" s="121"/>
      <c r="U26" s="25" t="s">
        <v>108</v>
      </c>
      <c r="V26" s="25"/>
      <c r="W26" s="25"/>
      <c r="X26" s="25" t="s">
        <v>360</v>
      </c>
      <c r="Y26" s="25"/>
      <c r="Z26" s="25"/>
      <c r="AA26" s="25"/>
      <c r="AB26" s="25"/>
      <c r="AC26" s="25"/>
      <c r="AD26" s="25"/>
      <c r="AE26" s="25"/>
      <c r="AF26" s="25"/>
      <c r="AG26" s="25"/>
    </row>
    <row r="27" spans="1:33" s="12" customFormat="1" ht="17.100000000000001" customHeight="1" thickBot="1">
      <c r="A27" s="683"/>
      <c r="B27" s="684"/>
      <c r="C27" s="685"/>
      <c r="D27" s="694"/>
      <c r="E27" s="695"/>
      <c r="F27" s="655" t="s">
        <v>90</v>
      </c>
      <c r="G27" s="659"/>
      <c r="H27" s="660"/>
      <c r="I27" s="696" t="s">
        <v>115</v>
      </c>
      <c r="J27" s="697"/>
      <c r="K27" s="698"/>
      <c r="L27" s="699"/>
      <c r="M27" s="700"/>
      <c r="N27" s="700"/>
      <c r="O27" s="700"/>
      <c r="P27" s="700"/>
      <c r="Q27" s="701"/>
      <c r="R27" s="30"/>
      <c r="S27" s="11"/>
      <c r="U27" s="25" t="s">
        <v>307</v>
      </c>
      <c r="V27" s="25"/>
      <c r="W27" s="25"/>
      <c r="X27" s="25"/>
      <c r="Y27" s="25"/>
      <c r="Z27" s="25"/>
      <c r="AA27" s="25"/>
      <c r="AB27" s="25"/>
      <c r="AC27" s="25"/>
      <c r="AD27" s="25"/>
      <c r="AE27" s="25"/>
      <c r="AF27" s="25"/>
      <c r="AG27" s="25"/>
    </row>
    <row r="28" spans="1:33" s="12" customFormat="1" ht="17.100000000000001" customHeight="1" thickBot="1">
      <c r="A28" s="683"/>
      <c r="B28" s="684"/>
      <c r="C28" s="685"/>
      <c r="D28" s="702" t="s">
        <v>147</v>
      </c>
      <c r="E28" s="703"/>
      <c r="F28" s="677"/>
      <c r="G28" s="704"/>
      <c r="H28" s="704"/>
      <c r="I28" s="704"/>
      <c r="J28" s="704"/>
      <c r="K28" s="704"/>
      <c r="L28" s="704"/>
      <c r="M28" s="704"/>
      <c r="N28" s="704"/>
      <c r="O28" s="704"/>
      <c r="P28" s="704"/>
      <c r="Q28" s="705"/>
      <c r="R28" s="30"/>
      <c r="S28" s="11"/>
      <c r="U28" s="25" t="s">
        <v>109</v>
      </c>
      <c r="V28" s="25"/>
      <c r="W28" s="25"/>
      <c r="X28" s="25"/>
      <c r="Y28" s="25"/>
      <c r="Z28" s="25"/>
      <c r="AA28" s="25"/>
      <c r="AB28" s="25"/>
      <c r="AC28" s="25"/>
      <c r="AD28" s="25"/>
      <c r="AE28" s="25"/>
      <c r="AF28" s="25"/>
      <c r="AG28" s="25"/>
    </row>
    <row r="29" spans="1:33" s="12" customFormat="1" ht="17.100000000000001" customHeight="1" thickBot="1">
      <c r="A29" s="683"/>
      <c r="B29" s="684"/>
      <c r="C29" s="685"/>
      <c r="D29" s="716" t="s">
        <v>85</v>
      </c>
      <c r="E29" s="717"/>
      <c r="F29" s="677"/>
      <c r="G29" s="704"/>
      <c r="H29" s="704"/>
      <c r="I29" s="704"/>
      <c r="J29" s="704"/>
      <c r="K29" s="704"/>
      <c r="L29" s="704"/>
      <c r="M29" s="704"/>
      <c r="N29" s="704"/>
      <c r="O29" s="704"/>
      <c r="P29" s="704"/>
      <c r="Q29" s="705"/>
      <c r="R29" s="30"/>
      <c r="S29" s="11"/>
      <c r="U29" s="25" t="s">
        <v>285</v>
      </c>
      <c r="V29" s="25"/>
      <c r="W29" s="25"/>
      <c r="X29" s="25"/>
      <c r="Y29" s="25"/>
      <c r="Z29" s="25"/>
      <c r="AA29" s="25"/>
      <c r="AB29" s="25"/>
      <c r="AC29" s="25"/>
      <c r="AD29" s="25"/>
      <c r="AE29" s="25"/>
      <c r="AF29" s="25"/>
      <c r="AG29" s="25"/>
    </row>
    <row r="30" spans="1:33" s="12" customFormat="1" ht="17.100000000000001" customHeight="1" thickBot="1">
      <c r="A30" s="683"/>
      <c r="B30" s="684"/>
      <c r="C30" s="685"/>
      <c r="D30" s="694"/>
      <c r="E30" s="695"/>
      <c r="F30" s="655" t="s">
        <v>90</v>
      </c>
      <c r="G30" s="659"/>
      <c r="H30" s="660"/>
      <c r="I30" s="696" t="s">
        <v>116</v>
      </c>
      <c r="J30" s="697"/>
      <c r="K30" s="698"/>
      <c r="L30" s="699"/>
      <c r="M30" s="700"/>
      <c r="N30" s="700"/>
      <c r="O30" s="700"/>
      <c r="P30" s="700"/>
      <c r="Q30" s="701"/>
      <c r="R30" s="30"/>
      <c r="S30" s="11"/>
      <c r="U30" s="25" t="s">
        <v>308</v>
      </c>
      <c r="V30" s="25"/>
      <c r="W30" s="25"/>
      <c r="X30" s="25"/>
      <c r="Y30" s="25"/>
      <c r="Z30" s="25"/>
      <c r="AA30" s="25"/>
      <c r="AB30" s="25"/>
      <c r="AC30" s="25"/>
      <c r="AD30" s="25"/>
      <c r="AE30" s="25"/>
      <c r="AF30" s="25"/>
      <c r="AG30" s="25"/>
    </row>
    <row r="31" spans="1:33" s="12" customFormat="1" ht="17.100000000000001" customHeight="1" thickBot="1">
      <c r="A31" s="683"/>
      <c r="B31" s="684"/>
      <c r="C31" s="685"/>
      <c r="D31" s="702" t="s">
        <v>148</v>
      </c>
      <c r="E31" s="703"/>
      <c r="F31" s="677"/>
      <c r="G31" s="678"/>
      <c r="H31" s="678"/>
      <c r="I31" s="678"/>
      <c r="J31" s="678"/>
      <c r="K31" s="678"/>
      <c r="L31" s="678"/>
      <c r="M31" s="678"/>
      <c r="N31" s="678"/>
      <c r="O31" s="678"/>
      <c r="P31" s="678"/>
      <c r="Q31" s="679"/>
      <c r="R31" s="30"/>
      <c r="S31" s="11"/>
      <c r="U31" s="164" t="s">
        <v>310</v>
      </c>
      <c r="V31" s="25"/>
      <c r="W31" s="25"/>
      <c r="X31" s="25"/>
      <c r="Y31" s="25"/>
      <c r="Z31" s="25"/>
      <c r="AA31" s="25"/>
      <c r="AB31" s="25"/>
      <c r="AC31" s="25"/>
      <c r="AD31" s="25"/>
      <c r="AE31" s="25"/>
      <c r="AF31" s="25"/>
      <c r="AG31" s="25"/>
    </row>
    <row r="32" spans="1:33" s="12" customFormat="1" ht="17.100000000000001" customHeight="1" thickBot="1">
      <c r="A32" s="686"/>
      <c r="B32" s="687"/>
      <c r="C32" s="688"/>
      <c r="D32" s="718" t="s">
        <v>86</v>
      </c>
      <c r="E32" s="719"/>
      <c r="F32" s="677"/>
      <c r="G32" s="678"/>
      <c r="H32" s="678"/>
      <c r="I32" s="678"/>
      <c r="J32" s="678"/>
      <c r="K32" s="678"/>
      <c r="L32" s="678"/>
      <c r="M32" s="678"/>
      <c r="N32" s="678"/>
      <c r="O32" s="678"/>
      <c r="P32" s="678"/>
      <c r="Q32" s="679"/>
      <c r="R32" s="30"/>
      <c r="S32" s="11"/>
      <c r="U32" s="25" t="s">
        <v>311</v>
      </c>
      <c r="V32" s="25"/>
      <c r="W32" s="25"/>
      <c r="X32" s="25"/>
      <c r="Y32" s="25"/>
      <c r="Z32" s="25"/>
      <c r="AA32" s="25"/>
      <c r="AB32" s="25"/>
      <c r="AC32" s="25"/>
      <c r="AD32" s="25"/>
      <c r="AE32" s="25"/>
      <c r="AF32" s="25"/>
      <c r="AG32" s="25"/>
    </row>
    <row r="33" spans="1:33" s="12" customFormat="1" ht="17.100000000000001" customHeight="1" thickBot="1">
      <c r="A33" s="720" t="s">
        <v>300</v>
      </c>
      <c r="B33" s="721"/>
      <c r="C33" s="722"/>
      <c r="D33" s="689" t="s">
        <v>61</v>
      </c>
      <c r="E33" s="690"/>
      <c r="F33" s="691" t="s">
        <v>263</v>
      </c>
      <c r="G33" s="692"/>
      <c r="H33" s="692"/>
      <c r="I33" s="692"/>
      <c r="J33" s="692"/>
      <c r="K33" s="692"/>
      <c r="L33" s="692"/>
      <c r="M33" s="692"/>
      <c r="N33" s="692"/>
      <c r="O33" s="692"/>
      <c r="P33" s="692"/>
      <c r="Q33" s="693"/>
      <c r="R33" s="30"/>
      <c r="S33" s="121"/>
      <c r="U33" s="25" t="s">
        <v>308</v>
      </c>
      <c r="V33" s="25"/>
      <c r="W33" s="25"/>
      <c r="X33" s="25"/>
      <c r="Y33" s="25"/>
      <c r="Z33" s="25"/>
      <c r="AA33" s="25"/>
      <c r="AB33" s="25"/>
      <c r="AC33" s="25"/>
      <c r="AD33" s="25"/>
      <c r="AE33" s="25"/>
      <c r="AF33" s="25"/>
      <c r="AG33" s="25"/>
    </row>
    <row r="34" spans="1:33" s="12" customFormat="1" ht="11.45" customHeight="1" thickBot="1">
      <c r="A34" s="720"/>
      <c r="B34" s="721"/>
      <c r="C34" s="722"/>
      <c r="D34" s="710" t="s">
        <v>62</v>
      </c>
      <c r="E34" s="711"/>
      <c r="F34" s="726" t="s">
        <v>362</v>
      </c>
      <c r="G34" s="727"/>
      <c r="H34" s="639"/>
      <c r="I34" s="640"/>
      <c r="J34" s="640"/>
      <c r="K34" s="640"/>
      <c r="L34" s="640"/>
      <c r="M34" s="640"/>
      <c r="N34" s="640"/>
      <c r="O34" s="640"/>
      <c r="P34" s="640"/>
      <c r="Q34" s="641"/>
      <c r="R34" s="30"/>
      <c r="S34" s="11"/>
      <c r="U34" s="25" t="s">
        <v>309</v>
      </c>
      <c r="V34" s="25"/>
      <c r="W34" s="25"/>
      <c r="X34" s="25"/>
      <c r="Y34" s="25"/>
      <c r="Z34" s="25"/>
      <c r="AA34" s="25"/>
      <c r="AB34" s="25"/>
      <c r="AC34" s="25"/>
      <c r="AD34" s="25"/>
      <c r="AE34" s="25"/>
      <c r="AF34" s="25"/>
      <c r="AG34" s="25"/>
    </row>
    <row r="35" spans="1:33" s="12" customFormat="1" ht="11.45" customHeight="1" thickBot="1">
      <c r="A35" s="720"/>
      <c r="B35" s="721"/>
      <c r="C35" s="722"/>
      <c r="D35" s="708"/>
      <c r="E35" s="709"/>
      <c r="F35" s="728"/>
      <c r="G35" s="713"/>
      <c r="H35" s="642"/>
      <c r="I35" s="640"/>
      <c r="J35" s="640"/>
      <c r="K35" s="640"/>
      <c r="L35" s="640"/>
      <c r="M35" s="640"/>
      <c r="N35" s="640"/>
      <c r="O35" s="640"/>
      <c r="P35" s="640"/>
      <c r="Q35" s="641"/>
      <c r="R35" s="30"/>
      <c r="S35" s="11"/>
      <c r="U35" s="25" t="s">
        <v>110</v>
      </c>
      <c r="V35" s="25"/>
      <c r="W35" s="25"/>
      <c r="X35" s="25"/>
      <c r="Y35" s="25"/>
      <c r="Z35" s="25"/>
      <c r="AA35" s="25"/>
      <c r="AB35" s="25"/>
      <c r="AC35" s="25"/>
      <c r="AD35" s="25"/>
      <c r="AE35" s="25"/>
      <c r="AF35" s="25"/>
      <c r="AG35" s="25"/>
    </row>
    <row r="36" spans="1:33" s="12" customFormat="1" ht="11.45" customHeight="1" thickBot="1">
      <c r="A36" s="720"/>
      <c r="B36" s="721"/>
      <c r="C36" s="722"/>
      <c r="D36" s="710" t="s">
        <v>63</v>
      </c>
      <c r="E36" s="711"/>
      <c r="F36" s="712" t="s">
        <v>292</v>
      </c>
      <c r="G36" s="713"/>
      <c r="H36" s="639"/>
      <c r="I36" s="640"/>
      <c r="J36" s="640"/>
      <c r="K36" s="640"/>
      <c r="L36" s="640"/>
      <c r="M36" s="640"/>
      <c r="N36" s="640"/>
      <c r="O36" s="640"/>
      <c r="P36" s="640"/>
      <c r="Q36" s="641"/>
      <c r="R36" s="30"/>
      <c r="S36" s="11"/>
      <c r="U36" s="25" t="s">
        <v>111</v>
      </c>
      <c r="V36" s="25"/>
      <c r="W36" s="25"/>
      <c r="X36" s="25"/>
      <c r="Y36" s="25"/>
      <c r="Z36" s="25"/>
      <c r="AA36" s="25"/>
      <c r="AB36" s="25"/>
      <c r="AC36" s="25"/>
      <c r="AD36" s="25"/>
      <c r="AE36" s="25"/>
      <c r="AF36" s="25"/>
      <c r="AG36" s="25"/>
    </row>
    <row r="37" spans="1:33" s="12" customFormat="1" ht="11.45" customHeight="1" thickBot="1">
      <c r="A37" s="723"/>
      <c r="B37" s="724"/>
      <c r="C37" s="725"/>
      <c r="D37" s="729"/>
      <c r="E37" s="730"/>
      <c r="F37" s="714"/>
      <c r="G37" s="715"/>
      <c r="H37" s="642"/>
      <c r="I37" s="640"/>
      <c r="J37" s="640"/>
      <c r="K37" s="640"/>
      <c r="L37" s="640"/>
      <c r="M37" s="640"/>
      <c r="N37" s="640"/>
      <c r="O37" s="640"/>
      <c r="P37" s="640"/>
      <c r="Q37" s="641"/>
      <c r="R37" s="30"/>
      <c r="S37" s="11"/>
      <c r="U37" s="25" t="s">
        <v>112</v>
      </c>
      <c r="V37" s="25"/>
      <c r="W37" s="25"/>
      <c r="X37" s="25"/>
      <c r="Y37" s="25"/>
      <c r="Z37" s="25"/>
      <c r="AA37" s="25"/>
      <c r="AB37" s="25"/>
      <c r="AC37" s="25"/>
      <c r="AD37" s="25"/>
      <c r="AE37" s="25"/>
      <c r="AF37" s="25"/>
      <c r="AG37" s="25"/>
    </row>
    <row r="38" spans="1:33" s="12" customFormat="1" ht="17.100000000000001" customHeight="1" thickBot="1">
      <c r="A38" s="720" t="s">
        <v>301</v>
      </c>
      <c r="B38" s="721"/>
      <c r="C38" s="722"/>
      <c r="D38" s="689" t="s">
        <v>61</v>
      </c>
      <c r="E38" s="690"/>
      <c r="F38" s="691" t="s">
        <v>263</v>
      </c>
      <c r="G38" s="692"/>
      <c r="H38" s="692"/>
      <c r="I38" s="692"/>
      <c r="J38" s="692"/>
      <c r="K38" s="692"/>
      <c r="L38" s="692"/>
      <c r="M38" s="692"/>
      <c r="N38" s="692"/>
      <c r="O38" s="692"/>
      <c r="P38" s="692"/>
      <c r="Q38" s="693"/>
      <c r="R38" s="30"/>
      <c r="S38" s="121"/>
      <c r="U38" s="25" t="s">
        <v>113</v>
      </c>
      <c r="V38" s="25"/>
      <c r="W38" s="25"/>
      <c r="X38" s="25"/>
      <c r="Y38" s="25"/>
      <c r="Z38" s="25"/>
      <c r="AA38" s="25"/>
      <c r="AB38" s="25"/>
      <c r="AC38" s="25"/>
      <c r="AD38" s="25"/>
      <c r="AE38" s="25"/>
      <c r="AF38" s="25"/>
      <c r="AG38" s="25"/>
    </row>
    <row r="39" spans="1:33" s="12" customFormat="1" ht="12.75" customHeight="1" thickBot="1">
      <c r="A39" s="720"/>
      <c r="B39" s="721"/>
      <c r="C39" s="722"/>
      <c r="D39" s="710" t="s">
        <v>339</v>
      </c>
      <c r="E39" s="792"/>
      <c r="F39" s="793" t="s">
        <v>340</v>
      </c>
      <c r="G39" s="794"/>
      <c r="H39" s="639"/>
      <c r="I39" s="640"/>
      <c r="J39" s="640"/>
      <c r="K39" s="640"/>
      <c r="L39" s="640"/>
      <c r="M39" s="640"/>
      <c r="N39" s="640"/>
      <c r="O39" s="640"/>
      <c r="P39" s="640"/>
      <c r="Q39" s="641"/>
      <c r="R39" s="30"/>
      <c r="S39" s="11"/>
      <c r="U39" s="25" t="s">
        <v>114</v>
      </c>
      <c r="V39" s="25"/>
      <c r="W39" s="25"/>
      <c r="X39" s="25"/>
      <c r="Y39" s="25"/>
      <c r="Z39" s="25"/>
      <c r="AA39" s="25"/>
      <c r="AB39" s="25"/>
      <c r="AC39" s="25"/>
      <c r="AD39" s="25"/>
      <c r="AE39" s="25"/>
      <c r="AF39" s="25"/>
      <c r="AG39" s="25"/>
    </row>
    <row r="40" spans="1:33" s="12" customFormat="1" ht="15" customHeight="1" thickBot="1">
      <c r="A40" s="720"/>
      <c r="B40" s="721"/>
      <c r="C40" s="722"/>
      <c r="D40" s="708"/>
      <c r="E40" s="797"/>
      <c r="F40" s="795"/>
      <c r="G40" s="796"/>
      <c r="H40" s="642"/>
      <c r="I40" s="640"/>
      <c r="J40" s="640"/>
      <c r="K40" s="640"/>
      <c r="L40" s="640"/>
      <c r="M40" s="640"/>
      <c r="N40" s="640"/>
      <c r="O40" s="640"/>
      <c r="P40" s="640"/>
      <c r="Q40" s="641"/>
      <c r="R40" s="30"/>
      <c r="S40" s="11"/>
      <c r="U40" s="25" t="s">
        <v>308</v>
      </c>
      <c r="V40" s="25"/>
      <c r="W40" s="25"/>
      <c r="X40" s="25"/>
      <c r="Y40" s="25"/>
      <c r="Z40" s="25"/>
      <c r="AA40" s="25"/>
      <c r="AB40" s="25"/>
      <c r="AC40" s="25"/>
      <c r="AD40" s="25"/>
      <c r="AE40" s="25"/>
      <c r="AF40" s="25"/>
      <c r="AG40" s="25"/>
    </row>
    <row r="41" spans="1:33" s="12" customFormat="1" ht="12.75" customHeight="1" thickBot="1">
      <c r="A41" s="720"/>
      <c r="B41" s="721"/>
      <c r="C41" s="722"/>
      <c r="D41" s="710" t="s">
        <v>341</v>
      </c>
      <c r="E41" s="792"/>
      <c r="F41" s="793" t="s">
        <v>340</v>
      </c>
      <c r="G41" s="794"/>
      <c r="H41" s="639"/>
      <c r="I41" s="640"/>
      <c r="J41" s="640"/>
      <c r="K41" s="640"/>
      <c r="L41" s="640"/>
      <c r="M41" s="640"/>
      <c r="N41" s="640"/>
      <c r="O41" s="640"/>
      <c r="P41" s="640"/>
      <c r="Q41" s="641"/>
      <c r="R41" s="30"/>
      <c r="S41" s="11"/>
      <c r="U41" s="25" t="s">
        <v>312</v>
      </c>
      <c r="V41" s="25"/>
      <c r="W41" s="25"/>
      <c r="X41" s="25"/>
      <c r="Y41" s="25"/>
      <c r="Z41" s="25"/>
      <c r="AA41" s="25"/>
      <c r="AB41" s="25"/>
      <c r="AC41" s="25"/>
      <c r="AD41" s="25"/>
      <c r="AE41" s="25"/>
      <c r="AF41" s="25"/>
      <c r="AG41" s="25"/>
    </row>
    <row r="42" spans="1:33" s="12" customFormat="1" ht="15" customHeight="1" thickBot="1">
      <c r="A42" s="723"/>
      <c r="B42" s="724"/>
      <c r="C42" s="725"/>
      <c r="D42" s="729"/>
      <c r="E42" s="791"/>
      <c r="F42" s="795"/>
      <c r="G42" s="796"/>
      <c r="H42" s="642"/>
      <c r="I42" s="640"/>
      <c r="J42" s="640"/>
      <c r="K42" s="640"/>
      <c r="L42" s="640"/>
      <c r="M42" s="640"/>
      <c r="N42" s="640"/>
      <c r="O42" s="640"/>
      <c r="P42" s="640"/>
      <c r="Q42" s="641"/>
      <c r="R42" s="30"/>
      <c r="S42" s="11"/>
      <c r="U42" s="25" t="s">
        <v>313</v>
      </c>
      <c r="V42" s="25"/>
      <c r="W42" s="25"/>
      <c r="X42" s="25"/>
      <c r="Y42" s="25"/>
      <c r="Z42" s="25"/>
      <c r="AA42" s="25"/>
      <c r="AB42" s="25"/>
      <c r="AC42" s="25"/>
      <c r="AD42" s="25"/>
      <c r="AE42" s="25"/>
      <c r="AF42" s="25"/>
      <c r="AG42" s="25"/>
    </row>
    <row r="43" spans="1:33" s="12" customFormat="1" ht="24" customHeight="1" thickBot="1">
      <c r="A43" s="743" t="s">
        <v>331</v>
      </c>
      <c r="B43" s="743"/>
      <c r="C43" s="743"/>
      <c r="D43" s="689" t="s">
        <v>284</v>
      </c>
      <c r="E43" s="690"/>
      <c r="F43" s="691" t="s">
        <v>91</v>
      </c>
      <c r="G43" s="692"/>
      <c r="H43" s="693"/>
      <c r="I43" s="744"/>
      <c r="J43" s="745"/>
      <c r="K43" s="745"/>
      <c r="L43" s="745"/>
      <c r="M43" s="745"/>
      <c r="N43" s="745"/>
      <c r="O43" s="745"/>
      <c r="P43" s="745"/>
      <c r="Q43" s="746"/>
      <c r="R43" s="30"/>
      <c r="S43" s="121"/>
      <c r="U43" s="25" t="s">
        <v>308</v>
      </c>
      <c r="V43" s="25"/>
      <c r="W43" s="25"/>
      <c r="X43" s="25"/>
      <c r="Y43" s="25"/>
      <c r="Z43" s="25"/>
      <c r="AA43" s="25"/>
      <c r="AB43" s="25"/>
      <c r="AC43" s="25"/>
      <c r="AD43" s="25"/>
      <c r="AE43" s="25"/>
      <c r="AF43" s="25"/>
      <c r="AG43" s="25"/>
    </row>
    <row r="44" spans="1:33" s="12" customFormat="1" ht="15.75" customHeight="1" thickBot="1">
      <c r="A44" s="680" t="s">
        <v>302</v>
      </c>
      <c r="B44" s="681"/>
      <c r="C44" s="682"/>
      <c r="D44" s="750" t="s">
        <v>153</v>
      </c>
      <c r="E44" s="751"/>
      <c r="F44" s="627" t="s">
        <v>121</v>
      </c>
      <c r="G44" s="628"/>
      <c r="H44" s="628"/>
      <c r="I44" s="628"/>
      <c r="J44" s="629"/>
      <c r="K44" s="256"/>
      <c r="L44" s="257"/>
      <c r="M44" s="257"/>
      <c r="N44" s="267"/>
      <c r="O44" s="267"/>
      <c r="P44" s="267"/>
      <c r="Q44" s="268"/>
      <c r="R44" s="11"/>
      <c r="S44" s="121"/>
      <c r="U44" s="25" t="s">
        <v>309</v>
      </c>
      <c r="V44" s="25"/>
      <c r="W44" s="25"/>
      <c r="X44" s="25"/>
      <c r="Y44" s="25"/>
      <c r="Z44" s="25"/>
      <c r="AA44" s="25"/>
      <c r="AB44" s="25"/>
      <c r="AC44" s="25"/>
      <c r="AD44" s="25"/>
      <c r="AE44" s="25"/>
      <c r="AF44" s="25"/>
      <c r="AG44" s="25"/>
    </row>
    <row r="45" spans="1:33" s="12" customFormat="1" ht="17.100000000000001" customHeight="1" thickBot="1">
      <c r="A45" s="683"/>
      <c r="B45" s="684"/>
      <c r="C45" s="685"/>
      <c r="D45" s="265"/>
      <c r="E45" s="258"/>
      <c r="F45" s="258"/>
      <c r="G45" s="258"/>
      <c r="H45" s="282"/>
      <c r="I45" s="282"/>
      <c r="J45" s="282"/>
      <c r="K45" s="282"/>
      <c r="L45" s="282"/>
      <c r="M45" s="283" t="s">
        <v>355</v>
      </c>
      <c r="N45" s="752"/>
      <c r="O45" s="563"/>
      <c r="P45" s="564"/>
      <c r="Q45" s="269" t="s">
        <v>354</v>
      </c>
      <c r="R45" s="11"/>
      <c r="S45" s="11"/>
      <c r="U45" s="25" t="s">
        <v>314</v>
      </c>
      <c r="V45" s="25"/>
      <c r="W45" s="25"/>
      <c r="X45" s="25"/>
      <c r="Y45" s="25"/>
      <c r="Z45" s="25"/>
      <c r="AA45" s="25"/>
      <c r="AB45" s="25"/>
      <c r="AC45" s="25"/>
      <c r="AD45" s="25"/>
      <c r="AE45" s="25"/>
      <c r="AF45" s="25"/>
      <c r="AG45" s="25"/>
    </row>
    <row r="46" spans="1:33" s="12" customFormat="1" ht="17.100000000000001" customHeight="1" thickBot="1">
      <c r="A46" s="747"/>
      <c r="B46" s="748"/>
      <c r="C46" s="749"/>
      <c r="D46" s="265"/>
      <c r="E46" s="258"/>
      <c r="F46" s="258"/>
      <c r="G46" s="258"/>
      <c r="H46" s="266"/>
      <c r="I46" s="266"/>
      <c r="J46" s="266"/>
      <c r="K46" s="258"/>
      <c r="L46" s="258"/>
      <c r="M46" s="271" t="s">
        <v>357</v>
      </c>
      <c r="N46" s="753"/>
      <c r="O46" s="754"/>
      <c r="P46" s="754"/>
      <c r="Q46" s="270" t="s">
        <v>354</v>
      </c>
      <c r="R46" s="30"/>
      <c r="S46" s="11"/>
      <c r="U46" s="25" t="s">
        <v>315</v>
      </c>
      <c r="V46" s="25"/>
      <c r="W46" s="25"/>
      <c r="X46" s="25"/>
      <c r="Y46" s="25"/>
      <c r="Z46" s="25"/>
      <c r="AA46" s="25"/>
      <c r="AB46" s="25"/>
      <c r="AC46" s="25"/>
      <c r="AD46" s="25"/>
      <c r="AE46" s="25"/>
      <c r="AF46" s="25"/>
      <c r="AG46" s="25"/>
    </row>
    <row r="47" spans="1:33" ht="17.100000000000001" customHeight="1" thickBot="1">
      <c r="A47" s="425" t="s">
        <v>303</v>
      </c>
      <c r="B47" s="426"/>
      <c r="C47" s="427"/>
      <c r="D47" s="732" t="s">
        <v>123</v>
      </c>
      <c r="E47" s="733"/>
      <c r="F47" s="691" t="s">
        <v>91</v>
      </c>
      <c r="G47" s="692"/>
      <c r="H47" s="734" t="s">
        <v>32</v>
      </c>
      <c r="I47" s="735"/>
      <c r="J47" s="735"/>
      <c r="K47" s="735"/>
      <c r="L47" s="735"/>
      <c r="M47" s="736"/>
      <c r="N47" s="737"/>
      <c r="O47" s="738"/>
      <c r="P47" s="738"/>
      <c r="Q47" s="739"/>
      <c r="R47" s="135"/>
      <c r="S47" s="121"/>
      <c r="U47" s="25" t="s">
        <v>316</v>
      </c>
    </row>
    <row r="48" spans="1:33" ht="17.100000000000001" customHeight="1" thickBot="1">
      <c r="A48" s="617"/>
      <c r="B48" s="618"/>
      <c r="C48" s="731"/>
      <c r="D48" s="740" t="s">
        <v>122</v>
      </c>
      <c r="E48" s="741"/>
      <c r="F48" s="741"/>
      <c r="G48" s="742"/>
      <c r="H48" s="691" t="s">
        <v>200</v>
      </c>
      <c r="I48" s="692"/>
      <c r="J48" s="692"/>
      <c r="K48" s="692"/>
      <c r="L48" s="692"/>
      <c r="M48" s="692"/>
      <c r="N48" s="692"/>
      <c r="O48" s="692"/>
      <c r="P48" s="692"/>
      <c r="Q48" s="693"/>
      <c r="R48" s="135"/>
      <c r="S48" s="121"/>
      <c r="U48" s="164" t="s">
        <v>317</v>
      </c>
    </row>
    <row r="49" spans="1:33" ht="17.100000000000001" customHeight="1" thickBot="1">
      <c r="A49" s="661" t="s">
        <v>304</v>
      </c>
      <c r="B49" s="779"/>
      <c r="C49" s="780"/>
      <c r="D49" s="784" t="s">
        <v>76</v>
      </c>
      <c r="E49" s="785"/>
      <c r="F49" s="627" t="s">
        <v>98</v>
      </c>
      <c r="G49" s="563"/>
      <c r="H49" s="564"/>
      <c r="I49" s="259"/>
      <c r="J49" s="260"/>
      <c r="K49" s="260"/>
      <c r="L49" s="261"/>
      <c r="M49" s="262"/>
      <c r="N49" s="262"/>
      <c r="O49" s="262"/>
      <c r="P49" s="262"/>
      <c r="Q49" s="263"/>
      <c r="R49" s="135"/>
      <c r="S49" s="121"/>
      <c r="U49" s="145" t="s">
        <v>318</v>
      </c>
    </row>
    <row r="50" spans="1:33" ht="17.100000000000001" customHeight="1" thickBot="1">
      <c r="A50" s="781"/>
      <c r="B50" s="782"/>
      <c r="C50" s="783"/>
      <c r="D50" s="786" t="s">
        <v>89</v>
      </c>
      <c r="E50" s="787"/>
      <c r="F50" s="788"/>
      <c r="G50" s="754"/>
      <c r="H50" s="789"/>
      <c r="I50" s="790" t="s">
        <v>59</v>
      </c>
      <c r="J50" s="730"/>
      <c r="K50" s="791"/>
      <c r="L50" s="767"/>
      <c r="M50" s="768"/>
      <c r="N50" s="768"/>
      <c r="O50" s="768"/>
      <c r="P50" s="768"/>
      <c r="Q50" s="769"/>
      <c r="R50" s="135"/>
      <c r="S50" s="135"/>
      <c r="U50" s="145" t="s">
        <v>308</v>
      </c>
    </row>
    <row r="51" spans="1:33" s="12" customFormat="1" ht="24" customHeight="1" thickBot="1">
      <c r="A51" s="743" t="s">
        <v>351</v>
      </c>
      <c r="B51" s="743"/>
      <c r="C51" s="743"/>
      <c r="D51" s="689" t="s">
        <v>284</v>
      </c>
      <c r="E51" s="690"/>
      <c r="F51" s="691" t="s">
        <v>91</v>
      </c>
      <c r="G51" s="692"/>
      <c r="H51" s="693"/>
      <c r="I51" s="744"/>
      <c r="J51" s="745"/>
      <c r="K51" s="745"/>
      <c r="L51" s="745"/>
      <c r="M51" s="745"/>
      <c r="N51" s="745"/>
      <c r="O51" s="745"/>
      <c r="P51" s="745"/>
      <c r="Q51" s="746"/>
      <c r="R51" s="30"/>
      <c r="S51" s="121"/>
      <c r="U51" s="25" t="s">
        <v>319</v>
      </c>
      <c r="V51" s="25"/>
      <c r="W51" s="25"/>
      <c r="X51" s="25"/>
      <c r="Y51" s="25"/>
      <c r="Z51" s="25"/>
      <c r="AA51" s="25"/>
      <c r="AB51" s="25"/>
      <c r="AC51" s="25"/>
      <c r="AD51" s="25"/>
      <c r="AE51" s="25"/>
      <c r="AF51" s="25"/>
      <c r="AG51" s="25"/>
    </row>
    <row r="52" spans="1:33" s="12" customFormat="1" ht="17.100000000000001" customHeight="1" thickBot="1">
      <c r="A52" s="680" t="s">
        <v>305</v>
      </c>
      <c r="B52" s="681"/>
      <c r="C52" s="682"/>
      <c r="D52" s="689" t="s">
        <v>34</v>
      </c>
      <c r="E52" s="690"/>
      <c r="F52" s="770" t="s">
        <v>91</v>
      </c>
      <c r="G52" s="771"/>
      <c r="H52" s="772"/>
      <c r="I52" s="773" t="s">
        <v>35</v>
      </c>
      <c r="J52" s="774"/>
      <c r="K52" s="775"/>
      <c r="L52" s="776"/>
      <c r="M52" s="777"/>
      <c r="N52" s="777"/>
      <c r="O52" s="777"/>
      <c r="P52" s="777"/>
      <c r="Q52" s="778"/>
      <c r="R52" s="30"/>
      <c r="S52" s="121"/>
      <c r="U52" s="25" t="s">
        <v>128</v>
      </c>
      <c r="V52" s="25"/>
      <c r="W52" s="25"/>
      <c r="X52" s="25"/>
      <c r="Y52" s="25"/>
      <c r="Z52" s="25"/>
      <c r="AA52" s="25"/>
      <c r="AB52" s="25"/>
      <c r="AC52" s="25"/>
      <c r="AD52" s="25"/>
      <c r="AE52" s="25"/>
      <c r="AF52" s="25"/>
      <c r="AG52" s="25"/>
    </row>
    <row r="53" spans="1:33" s="12" customFormat="1" ht="17.100000000000001" customHeight="1" thickBot="1">
      <c r="A53" s="747"/>
      <c r="B53" s="748"/>
      <c r="C53" s="749"/>
      <c r="D53" s="706" t="s">
        <v>146</v>
      </c>
      <c r="E53" s="707"/>
      <c r="F53" s="755"/>
      <c r="G53" s="756"/>
      <c r="H53" s="756"/>
      <c r="I53" s="756"/>
      <c r="J53" s="756"/>
      <c r="K53" s="756"/>
      <c r="L53" s="756"/>
      <c r="M53" s="756"/>
      <c r="N53" s="756"/>
      <c r="O53" s="756"/>
      <c r="P53" s="756"/>
      <c r="Q53" s="757"/>
      <c r="R53" s="30"/>
      <c r="S53" s="11"/>
      <c r="U53" s="25" t="s">
        <v>286</v>
      </c>
      <c r="V53" s="25"/>
      <c r="W53" s="25"/>
      <c r="X53" s="25"/>
      <c r="Y53" s="25"/>
      <c r="Z53" s="25"/>
      <c r="AA53" s="25"/>
      <c r="AB53" s="25"/>
      <c r="AC53" s="25"/>
      <c r="AD53" s="25"/>
      <c r="AE53" s="25"/>
      <c r="AF53" s="25"/>
      <c r="AG53" s="25"/>
    </row>
    <row r="54" spans="1:33" ht="18" customHeight="1" thickBot="1">
      <c r="A54" s="758" t="s">
        <v>275</v>
      </c>
      <c r="B54" s="759"/>
      <c r="C54" s="760"/>
      <c r="D54" s="689" t="s">
        <v>76</v>
      </c>
      <c r="E54" s="690"/>
      <c r="F54" s="761" t="s">
        <v>91</v>
      </c>
      <c r="G54" s="762"/>
      <c r="H54" s="763"/>
      <c r="I54" s="764" t="s">
        <v>295</v>
      </c>
      <c r="J54" s="765"/>
      <c r="K54" s="765"/>
      <c r="L54" s="765"/>
      <c r="M54" s="765"/>
      <c r="N54" s="765"/>
      <c r="O54" s="765"/>
      <c r="P54" s="765"/>
      <c r="Q54" s="766"/>
      <c r="R54" s="135"/>
      <c r="S54" s="121"/>
      <c r="U54" s="145" t="s">
        <v>262</v>
      </c>
    </row>
    <row r="55" spans="1:33" ht="4.5" customHeight="1" thickBot="1">
      <c r="A55" s="158"/>
      <c r="B55" s="141"/>
      <c r="C55" s="158"/>
      <c r="D55" s="158"/>
      <c r="E55" s="140"/>
      <c r="F55" s="140"/>
      <c r="G55" s="140"/>
      <c r="H55" s="140"/>
      <c r="I55" s="142"/>
      <c r="J55" s="142"/>
      <c r="K55" s="142"/>
      <c r="L55" s="142"/>
      <c r="M55" s="142"/>
      <c r="N55" s="142"/>
      <c r="O55" s="142"/>
      <c r="P55" s="142"/>
      <c r="Q55" s="142"/>
      <c r="R55" s="135"/>
      <c r="S55" s="121"/>
      <c r="U55" s="145" t="s">
        <v>352</v>
      </c>
    </row>
    <row r="56" spans="1:33" s="12" customFormat="1" ht="10.5" customHeight="1" thickBot="1">
      <c r="A56" s="143" t="s">
        <v>40</v>
      </c>
      <c r="B56" s="144"/>
      <c r="C56" s="145" t="s">
        <v>41</v>
      </c>
      <c r="D56" s="145"/>
      <c r="E56" s="145"/>
      <c r="F56" s="145"/>
      <c r="G56" s="146"/>
      <c r="H56" s="145"/>
      <c r="I56" s="145"/>
      <c r="J56" s="145"/>
      <c r="K56" s="145"/>
      <c r="L56" s="145"/>
      <c r="M56" s="145"/>
      <c r="N56" s="145"/>
      <c r="O56" s="145"/>
      <c r="P56" s="145"/>
      <c r="Q56" s="148"/>
      <c r="R56" s="30"/>
      <c r="S56" s="121"/>
      <c r="U56" s="145" t="s">
        <v>119</v>
      </c>
      <c r="V56" s="25"/>
      <c r="W56" s="25"/>
      <c r="X56" s="25"/>
      <c r="Y56" s="25"/>
      <c r="Z56" s="25"/>
      <c r="AA56" s="25"/>
      <c r="AB56" s="25"/>
      <c r="AC56" s="25"/>
      <c r="AD56" s="25"/>
      <c r="AE56" s="25"/>
      <c r="AF56" s="25"/>
      <c r="AG56" s="25"/>
    </row>
    <row r="57" spans="1:33" s="145" customFormat="1" ht="10.5" customHeight="1" thickBot="1">
      <c r="A57" s="143"/>
      <c r="B57" s="147"/>
      <c r="C57" s="145" t="s">
        <v>149</v>
      </c>
      <c r="G57" s="146"/>
      <c r="R57" s="148"/>
      <c r="S57" s="148"/>
      <c r="U57" s="145" t="s">
        <v>353</v>
      </c>
    </row>
    <row r="58" spans="1:33" s="145" customFormat="1" ht="10.5" customHeight="1">
      <c r="A58" s="149" t="s">
        <v>43</v>
      </c>
      <c r="B58" s="145" t="s">
        <v>44</v>
      </c>
      <c r="R58" s="148"/>
      <c r="U58" s="145" t="s">
        <v>120</v>
      </c>
    </row>
    <row r="59" spans="1:33" s="145" customFormat="1" ht="10.5" customHeight="1">
      <c r="A59" s="149" t="s">
        <v>45</v>
      </c>
      <c r="B59" s="469" t="s">
        <v>375</v>
      </c>
      <c r="C59" s="469"/>
      <c r="D59" s="469"/>
      <c r="E59" s="469"/>
      <c r="F59" s="469"/>
      <c r="G59" s="469"/>
      <c r="H59" s="469"/>
      <c r="I59" s="469"/>
      <c r="J59" s="469"/>
      <c r="K59" s="469"/>
      <c r="L59" s="469"/>
      <c r="M59" s="469"/>
      <c r="P59" s="148"/>
      <c r="Q59" s="148"/>
      <c r="R59" s="148"/>
      <c r="S59" s="148"/>
      <c r="U59" s="145" t="s">
        <v>264</v>
      </c>
    </row>
    <row r="60" spans="1:33" s="145" customFormat="1">
      <c r="A60" s="137"/>
      <c r="B60" s="137"/>
      <c r="C60" s="137"/>
      <c r="D60" s="137"/>
      <c r="E60" s="137"/>
      <c r="F60" s="137"/>
      <c r="G60" s="138"/>
      <c r="H60" s="137"/>
      <c r="I60" s="137"/>
      <c r="J60" s="137"/>
      <c r="K60" s="137"/>
      <c r="L60" s="137"/>
      <c r="M60" s="137"/>
      <c r="N60" s="137"/>
      <c r="O60" s="137"/>
      <c r="P60" s="135"/>
      <c r="Q60" s="135"/>
      <c r="R60" s="148"/>
      <c r="S60" s="148"/>
      <c r="U60" s="145" t="s">
        <v>33</v>
      </c>
    </row>
    <row r="61" spans="1:33" ht="12" customHeight="1">
      <c r="P61" s="135"/>
      <c r="Q61" s="135"/>
      <c r="R61" s="135"/>
      <c r="S61" s="135"/>
      <c r="U61" s="145" t="s">
        <v>201</v>
      </c>
    </row>
    <row r="62" spans="1:33" ht="12" customHeight="1">
      <c r="P62" s="135"/>
      <c r="Q62" s="135"/>
      <c r="R62" s="135"/>
      <c r="S62" s="135"/>
      <c r="U62" s="145" t="s">
        <v>128</v>
      </c>
    </row>
    <row r="63" spans="1:33" ht="12" customHeight="1">
      <c r="P63" s="135"/>
      <c r="Q63" s="135"/>
      <c r="R63" s="135"/>
      <c r="S63" s="135"/>
      <c r="U63" s="145" t="s">
        <v>130</v>
      </c>
    </row>
    <row r="64" spans="1:33" ht="12" customHeight="1">
      <c r="U64" s="145" t="s">
        <v>128</v>
      </c>
    </row>
    <row r="65" spans="7:21" ht="12" customHeight="1"/>
    <row r="66" spans="7:21" ht="12" customHeight="1">
      <c r="U66" s="137"/>
    </row>
    <row r="67" spans="7:21" ht="12" customHeight="1">
      <c r="U67" s="137"/>
    </row>
    <row r="68" spans="7:21" ht="12" customHeight="1">
      <c r="U68" s="137"/>
    </row>
    <row r="69" spans="7:21" ht="12" customHeight="1">
      <c r="U69" s="137"/>
    </row>
    <row r="70" spans="7:21" ht="12" customHeight="1">
      <c r="U70" s="137"/>
    </row>
    <row r="71" spans="7:21" ht="12" customHeight="1">
      <c r="G71" s="137"/>
      <c r="U71" s="137"/>
    </row>
    <row r="72" spans="7:21" ht="12" customHeight="1">
      <c r="G72" s="137"/>
      <c r="U72" s="137"/>
    </row>
    <row r="73" spans="7:21" ht="12" customHeight="1">
      <c r="G73" s="137"/>
      <c r="U73" s="137"/>
    </row>
    <row r="74" spans="7:21" ht="12" customHeight="1">
      <c r="G74" s="137"/>
      <c r="U74" s="137"/>
    </row>
    <row r="75" spans="7:21" ht="12" customHeight="1">
      <c r="G75" s="137"/>
      <c r="U75" s="137"/>
    </row>
    <row r="76" spans="7:21" ht="12" customHeight="1">
      <c r="G76" s="137"/>
      <c r="U76" s="137"/>
    </row>
    <row r="77" spans="7:21" ht="12" customHeight="1">
      <c r="G77" s="137"/>
      <c r="U77" s="137"/>
    </row>
    <row r="78" spans="7:21" ht="12" customHeight="1">
      <c r="G78" s="137"/>
      <c r="U78" s="137"/>
    </row>
    <row r="79" spans="7:21" ht="12" customHeight="1">
      <c r="G79" s="137"/>
    </row>
    <row r="80" spans="7:21" ht="12" customHeight="1">
      <c r="G80" s="137"/>
    </row>
    <row r="81" spans="7:7" ht="12" customHeight="1">
      <c r="G81" s="137"/>
    </row>
    <row r="82" spans="7:7" ht="12" customHeight="1">
      <c r="G82" s="137"/>
    </row>
    <row r="83" spans="7:7" ht="12" customHeight="1">
      <c r="G83" s="137"/>
    </row>
    <row r="84" spans="7:7" ht="12" customHeight="1">
      <c r="G84" s="137"/>
    </row>
    <row r="85" spans="7:7" ht="12" customHeight="1">
      <c r="G85" s="137"/>
    </row>
    <row r="86" spans="7:7" ht="12" customHeight="1">
      <c r="G86" s="137"/>
    </row>
    <row r="87" spans="7:7" ht="12" customHeight="1">
      <c r="G87" s="137"/>
    </row>
    <row r="88" spans="7:7" ht="12" customHeight="1">
      <c r="G88" s="137"/>
    </row>
    <row r="89" spans="7:7" ht="12" customHeight="1">
      <c r="G89" s="137"/>
    </row>
    <row r="90" spans="7:7" ht="12" customHeight="1">
      <c r="G90" s="137"/>
    </row>
    <row r="91" spans="7:7" ht="12" customHeight="1">
      <c r="G91" s="137"/>
    </row>
    <row r="92" spans="7:7" ht="12" customHeight="1">
      <c r="G92" s="137"/>
    </row>
    <row r="93" spans="7:7" ht="12" customHeight="1">
      <c r="G93" s="137"/>
    </row>
    <row r="94" spans="7:7" ht="12" customHeight="1">
      <c r="G94" s="137"/>
    </row>
    <row r="95" spans="7:7" ht="12" customHeight="1">
      <c r="G95" s="137"/>
    </row>
    <row r="96" spans="7:7" ht="12" customHeight="1">
      <c r="G96" s="137"/>
    </row>
    <row r="97" spans="7:7" ht="12" customHeight="1">
      <c r="G97" s="137"/>
    </row>
    <row r="98" spans="7:7" ht="12" customHeight="1">
      <c r="G98" s="137"/>
    </row>
    <row r="99" spans="7:7" ht="12" customHeight="1">
      <c r="G99" s="137"/>
    </row>
    <row r="100" spans="7:7" ht="12" customHeight="1">
      <c r="G100" s="137"/>
    </row>
    <row r="101" spans="7:7" ht="12" customHeight="1">
      <c r="G101" s="137"/>
    </row>
    <row r="102" spans="7:7" ht="12" customHeight="1">
      <c r="G102" s="137"/>
    </row>
    <row r="103" spans="7:7" ht="12" customHeight="1">
      <c r="G103" s="137"/>
    </row>
    <row r="104" spans="7:7" ht="12" customHeight="1">
      <c r="G104" s="137"/>
    </row>
    <row r="105" spans="7:7" ht="12" customHeight="1">
      <c r="G105" s="137"/>
    </row>
    <row r="106" spans="7:7" ht="12" customHeight="1">
      <c r="G106" s="137"/>
    </row>
    <row r="107" spans="7:7" ht="12" customHeight="1">
      <c r="G107" s="137"/>
    </row>
    <row r="108" spans="7:7" ht="12" customHeight="1">
      <c r="G108" s="137"/>
    </row>
    <row r="109" spans="7:7" ht="12" customHeight="1">
      <c r="G109" s="137"/>
    </row>
    <row r="110" spans="7:7" ht="12" customHeight="1">
      <c r="G110" s="137"/>
    </row>
    <row r="111" spans="7:7">
      <c r="G111" s="137"/>
    </row>
    <row r="112" spans="7:7">
      <c r="G112" s="137"/>
    </row>
    <row r="113" spans="7:7">
      <c r="G113" s="137"/>
    </row>
    <row r="114" spans="7:7">
      <c r="G114" s="137"/>
    </row>
    <row r="115" spans="7:7">
      <c r="G115" s="137"/>
    </row>
    <row r="116" spans="7:7">
      <c r="G116" s="137"/>
    </row>
    <row r="117" spans="7:7">
      <c r="G117" s="137"/>
    </row>
    <row r="118" spans="7:7">
      <c r="G118" s="137"/>
    </row>
    <row r="120" spans="7:7">
      <c r="G120" s="137"/>
    </row>
    <row r="121" spans="7:7">
      <c r="G121" s="137"/>
    </row>
    <row r="122" spans="7:7">
      <c r="G122" s="137"/>
    </row>
    <row r="123" spans="7:7">
      <c r="G123" s="137"/>
    </row>
    <row r="124" spans="7:7">
      <c r="G124" s="137"/>
    </row>
    <row r="125" spans="7:7">
      <c r="G125" s="137"/>
    </row>
    <row r="126" spans="7:7">
      <c r="G126" s="137"/>
    </row>
    <row r="127" spans="7:7">
      <c r="G127" s="137"/>
    </row>
    <row r="129" spans="7:7">
      <c r="G129" s="137"/>
    </row>
    <row r="130" spans="7:7">
      <c r="G130" s="137"/>
    </row>
    <row r="135" spans="7:7">
      <c r="G135" s="137"/>
    </row>
    <row r="136" spans="7:7">
      <c r="G136" s="137"/>
    </row>
    <row r="137" spans="7:7">
      <c r="G137" s="137"/>
    </row>
    <row r="138" spans="7:7">
      <c r="G138" s="137"/>
    </row>
    <row r="139" spans="7:7">
      <c r="G139" s="137"/>
    </row>
    <row r="140" spans="7:7">
      <c r="G140" s="137"/>
    </row>
  </sheetData>
  <sheetProtection sheet="1" selectLockedCells="1"/>
  <mergeCells count="128">
    <mergeCell ref="A38:C42"/>
    <mergeCell ref="D38:E38"/>
    <mergeCell ref="F38:Q38"/>
    <mergeCell ref="D39:E39"/>
    <mergeCell ref="F39:G40"/>
    <mergeCell ref="H39:Q40"/>
    <mergeCell ref="D40:E40"/>
    <mergeCell ref="D41:E41"/>
    <mergeCell ref="F41:G42"/>
    <mergeCell ref="H41:Q42"/>
    <mergeCell ref="D42:E42"/>
    <mergeCell ref="B59:M59"/>
    <mergeCell ref="D53:E53"/>
    <mergeCell ref="F53:Q53"/>
    <mergeCell ref="A54:C54"/>
    <mergeCell ref="D54:E54"/>
    <mergeCell ref="F54:H54"/>
    <mergeCell ref="I54:Q54"/>
    <mergeCell ref="L50:Q50"/>
    <mergeCell ref="A51:C51"/>
    <mergeCell ref="D51:E51"/>
    <mergeCell ref="F51:H51"/>
    <mergeCell ref="I51:Q51"/>
    <mergeCell ref="A52:C53"/>
    <mergeCell ref="D52:E52"/>
    <mergeCell ref="F52:H52"/>
    <mergeCell ref="I52:K52"/>
    <mergeCell ref="L52:Q52"/>
    <mergeCell ref="A49:C50"/>
    <mergeCell ref="D49:E49"/>
    <mergeCell ref="F49:H49"/>
    <mergeCell ref="D50:E50"/>
    <mergeCell ref="F50:H50"/>
    <mergeCell ref="I50:K50"/>
    <mergeCell ref="A33:C37"/>
    <mergeCell ref="D33:E33"/>
    <mergeCell ref="F33:Q33"/>
    <mergeCell ref="D34:E34"/>
    <mergeCell ref="F34:G35"/>
    <mergeCell ref="H34:Q35"/>
    <mergeCell ref="H36:Q37"/>
    <mergeCell ref="D37:E37"/>
    <mergeCell ref="A47:C48"/>
    <mergeCell ref="D47:E47"/>
    <mergeCell ref="F47:G47"/>
    <mergeCell ref="H47:M47"/>
    <mergeCell ref="N47:Q47"/>
    <mergeCell ref="D48:G48"/>
    <mergeCell ref="H48:Q48"/>
    <mergeCell ref="A43:C43"/>
    <mergeCell ref="D43:E43"/>
    <mergeCell ref="F43:H43"/>
    <mergeCell ref="I43:Q43"/>
    <mergeCell ref="A44:C46"/>
    <mergeCell ref="D44:E44"/>
    <mergeCell ref="F44:J44"/>
    <mergeCell ref="N45:P45"/>
    <mergeCell ref="N46:P46"/>
    <mergeCell ref="D35:E35"/>
    <mergeCell ref="D36:E36"/>
    <mergeCell ref="F36:G37"/>
    <mergeCell ref="D29:E29"/>
    <mergeCell ref="F29:Q29"/>
    <mergeCell ref="D30:E30"/>
    <mergeCell ref="F30:H30"/>
    <mergeCell ref="I30:K30"/>
    <mergeCell ref="L30:Q30"/>
    <mergeCell ref="D31:E31"/>
    <mergeCell ref="F31:Q31"/>
    <mergeCell ref="D32:E32"/>
    <mergeCell ref="F32:Q32"/>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F24:Q24"/>
    <mergeCell ref="D25:E25"/>
    <mergeCell ref="F18:G18"/>
    <mergeCell ref="H18:Q18"/>
    <mergeCell ref="D19:D20"/>
    <mergeCell ref="F19:H19"/>
    <mergeCell ref="F20:G20"/>
    <mergeCell ref="H20:K20"/>
    <mergeCell ref="L20:Q20"/>
    <mergeCell ref="A9:C20"/>
    <mergeCell ref="D9:D15"/>
    <mergeCell ref="F9:J9"/>
    <mergeCell ref="K9:Q9"/>
    <mergeCell ref="F10:Q10"/>
    <mergeCell ref="F11:Q11"/>
    <mergeCell ref="F12:Q12"/>
    <mergeCell ref="F13:Q13"/>
    <mergeCell ref="F14:Q14"/>
    <mergeCell ref="F15:Q15"/>
    <mergeCell ref="D16:D18"/>
    <mergeCell ref="F16:H16"/>
    <mergeCell ref="F17:G17"/>
    <mergeCell ref="H17:K17"/>
    <mergeCell ref="L17:Q17"/>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s>
  <phoneticPr fontId="3"/>
  <dataValidations count="24">
    <dataValidation allowBlank="1" showInputMessage="1" showErrorMessage="1" promptTitle="記入例" prompt="_x000a_　・○○区管内緊急_x000a_　 工事指定業者_x000a_　・下水道緊急修繕_x000a_   業者" sqref="F23:Q23 F25:Q25"/>
    <dataValidation allowBlank="1" showErrorMessage="1" sqref="F22:Q22 F50:H50"/>
    <dataValidation type="list" errorStyle="warning" allowBlank="1" showInputMessage="1" showErrorMessage="1" sqref="F5:G8 F20:G20">
      <formula1>$U$5:$U$7</formula1>
    </dataValidation>
    <dataValidation allowBlank="1" showInputMessage="1" showErrorMessage="1" prompt="入力は_x000a_西暦/月/日" sqref="N47:Q47 L49:Q50 L52:Q52"/>
    <dataValidation type="list" errorStyle="warning" allowBlank="1" showInputMessage="1" showErrorMessage="1" sqref="L20:Q20 L17:Q17">
      <formula1>"締結協定①,締結協定②,締結協定③"</formula1>
    </dataValidation>
    <dataValidation type="list" errorStyle="warning" allowBlank="1" showInputMessage="1" showErrorMessage="1" sqref="F30:H30 F27:H27">
      <formula1>$U$5:$U$6</formula1>
    </dataValidation>
    <dataValidation type="list" errorStyle="warning" allowBlank="1" showInputMessage="1" showErrorMessage="1" sqref="F38:Q38 F33:Q33">
      <formula1>$U$41:$U$43</formula1>
    </dataValidation>
    <dataValidation type="list" errorStyle="warning" allowBlank="1" showInputMessage="1" showErrorMessage="1" sqref="F39:G42 F17:G17">
      <formula1>$X$17:$X$26</formula1>
    </dataValidation>
    <dataValidation type="list" errorStyle="warning" allowBlank="1" showInputMessage="1" showErrorMessage="1" sqref="F44:J44">
      <formula1>$U$55:$U$58</formula1>
    </dataValidation>
    <dataValidation type="list" errorStyle="warning" allowBlank="1" showInputMessage="1" showErrorMessage="1" sqref="F43:H43">
      <formula1>$U$51:$U$52</formula1>
    </dataValidation>
    <dataValidation type="list" errorStyle="warning" allowBlank="1" showInputMessage="1" showErrorMessage="1" sqref="F54:H54">
      <formula1>$U$63:$U$64</formula1>
    </dataValidation>
    <dataValidation type="list" errorStyle="warning" allowBlank="1" showErrorMessage="1" sqref="F47:G47">
      <formula1>$U$61:$U$62</formula1>
    </dataValidation>
    <dataValidation type="list" errorStyle="warning" allowBlank="1" showInputMessage="1" showErrorMessage="1" sqref="H48:Q48">
      <formula1>$U$59:$U$60</formula1>
    </dataValidation>
    <dataValidation type="list" errorStyle="warning" allowBlank="1" showInputMessage="1" showErrorMessage="1" sqref="F51:H51">
      <formula1>$U$53:$U$54</formula1>
    </dataValidation>
    <dataValidation type="list" errorStyle="warning" allowBlank="1" showInputMessage="1" showErrorMessage="1" sqref="F21:Q21">
      <formula1>$U$22:$U$24</formula1>
    </dataValidation>
    <dataValidation type="list" errorStyle="warning" allowBlank="1" showInputMessage="1" showErrorMessage="1" sqref="F11:Q11">
      <formula1>$U$13</formula1>
    </dataValidation>
    <dataValidation type="list" errorStyle="warning" allowBlank="1" showInputMessage="1" showErrorMessage="1" sqref="F9:J9">
      <formula1>$U$9:$U$12</formula1>
    </dataValidation>
    <dataValidation type="list" errorStyle="warning" allowBlank="1" showInputMessage="1" showErrorMessage="1" sqref="F4:H4">
      <formula1>"複数実績あり,実績あり,なし"</formula1>
    </dataValidation>
    <dataValidation type="list" errorStyle="warning" allowBlank="1" showInputMessage="1" showErrorMessage="1" sqref="F49:H49">
      <formula1>"配置あり（年齢）,配置あり（性別）,なし"</formula1>
    </dataValidation>
    <dataValidation type="list" errorStyle="warning" allowBlank="1" showInputMessage="1" showErrorMessage="1" sqref="F52:H52">
      <formula1>"顕彰歴あり,なし"</formula1>
    </dataValidation>
    <dataValidation type="list" errorStyle="warning" allowBlank="1" showInputMessage="1" showErrorMessage="1" sqref="F26:Q26">
      <formula1>$U$31:$U$33</formula1>
    </dataValidation>
    <dataValidation type="list" errorStyle="warning" allowBlank="1" showInputMessage="1" showErrorMessage="1" sqref="F16:H16">
      <formula1>$U$17:$U$18</formula1>
    </dataValidation>
    <dataValidation type="list" errorStyle="warning" allowBlank="1" showInputMessage="1" showErrorMessage="1" sqref="F13:Q13">
      <formula1>$U$14:$U$16</formula1>
    </dataValidation>
    <dataValidation type="list" errorStyle="warning" allowBlank="1" showInputMessage="1" showErrorMessage="1" sqref="F19:H19">
      <formula1>$U$19:$U$20</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showGridLines="0" zoomScale="85" zoomScaleNormal="85" zoomScaleSheetLayoutView="85"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24" t="s">
        <v>369</v>
      </c>
      <c r="B1" s="23"/>
      <c r="C1" s="23"/>
      <c r="D1" s="23"/>
      <c r="E1" s="23"/>
      <c r="F1" s="23"/>
      <c r="G1" s="23"/>
      <c r="H1" s="23"/>
      <c r="I1" s="23"/>
      <c r="J1" s="23"/>
      <c r="K1" s="23"/>
      <c r="L1" s="23"/>
      <c r="M1" s="23"/>
      <c r="N1" s="23"/>
    </row>
    <row r="2" spans="1:25" s="119" customFormat="1" ht="12.75" thickBot="1">
      <c r="A2" s="116"/>
      <c r="B2" s="116"/>
      <c r="C2" s="116"/>
      <c r="D2" s="116"/>
      <c r="E2" s="116"/>
      <c r="H2" s="798" t="s">
        <v>0</v>
      </c>
      <c r="I2" s="799"/>
      <c r="J2" s="800">
        <f>'様式-共1-Ⅰ（土木）'!H2</f>
        <v>22040801</v>
      </c>
      <c r="K2" s="801"/>
      <c r="L2" s="801"/>
      <c r="M2" s="802"/>
      <c r="N2" s="120"/>
      <c r="O2" s="116"/>
      <c r="P2" s="116"/>
    </row>
    <row r="3" spans="1:25" s="137" customFormat="1" ht="10.5" customHeight="1">
      <c r="C3" s="135"/>
      <c r="D3" s="135"/>
      <c r="E3" s="135"/>
      <c r="G3" s="138"/>
      <c r="H3" s="121"/>
      <c r="I3" s="121"/>
      <c r="J3" s="172"/>
      <c r="K3" s="172"/>
      <c r="L3" s="172"/>
      <c r="M3" s="172"/>
      <c r="N3" s="172"/>
      <c r="O3" s="172"/>
      <c r="P3" s="172"/>
      <c r="Q3" s="136"/>
      <c r="R3" s="135"/>
      <c r="S3" s="135"/>
      <c r="U3" s="173"/>
      <c r="V3" s="173"/>
      <c r="W3" s="173"/>
      <c r="X3" s="173"/>
      <c r="Y3" s="173"/>
    </row>
    <row r="4" spans="1:25" s="119" customFormat="1" ht="23.25" customHeight="1" thickBot="1">
      <c r="A4" s="508" t="s">
        <v>75</v>
      </c>
      <c r="B4" s="508"/>
      <c r="C4" s="508"/>
      <c r="D4" s="508"/>
      <c r="E4" s="508"/>
      <c r="F4" s="508"/>
      <c r="G4" s="508"/>
      <c r="H4" s="508"/>
      <c r="I4" s="508"/>
      <c r="J4" s="508"/>
      <c r="K4" s="508"/>
      <c r="L4" s="508"/>
      <c r="M4" s="508"/>
      <c r="N4" s="508"/>
      <c r="O4" s="116"/>
      <c r="P4" s="116"/>
    </row>
    <row r="5" spans="1:25" s="166" customFormat="1" ht="18" customHeight="1" thickBot="1">
      <c r="A5" s="165" t="s">
        <v>1</v>
      </c>
      <c r="B5" s="803" t="str">
        <f>'様式-共1-Ⅰ（土木）'!B7:N7</f>
        <v>令和４年度 地下鉄南北線 富沢地区高架橋補修工事</v>
      </c>
      <c r="C5" s="804"/>
      <c r="D5" s="804"/>
      <c r="E5" s="804"/>
      <c r="F5" s="804"/>
      <c r="G5" s="804"/>
      <c r="H5" s="804"/>
      <c r="I5" s="804"/>
      <c r="J5" s="804"/>
      <c r="K5" s="804"/>
      <c r="L5" s="804"/>
      <c r="M5" s="804"/>
      <c r="N5" s="805"/>
    </row>
    <row r="6" spans="1:25" ht="12.75" customHeight="1">
      <c r="A6" s="23"/>
      <c r="B6" s="23"/>
      <c r="C6" s="23"/>
      <c r="D6" s="23"/>
      <c r="E6" s="23"/>
      <c r="F6" s="23"/>
      <c r="G6" s="23"/>
      <c r="H6" s="23"/>
      <c r="I6" s="23"/>
      <c r="J6" s="23"/>
      <c r="K6" s="23"/>
      <c r="L6" s="23"/>
      <c r="M6" s="23"/>
      <c r="N6" s="23"/>
    </row>
    <row r="7" spans="1:25" ht="12.75" customHeight="1" thickBot="1">
      <c r="A7" s="23"/>
      <c r="B7" s="23"/>
      <c r="C7" s="23"/>
      <c r="D7" s="23"/>
      <c r="E7" s="23"/>
      <c r="F7" s="23"/>
      <c r="G7" s="23"/>
      <c r="H7" s="23"/>
      <c r="I7" s="23"/>
      <c r="J7" s="23"/>
      <c r="K7" s="23"/>
      <c r="L7" s="23"/>
      <c r="M7" s="23"/>
      <c r="N7" s="23"/>
    </row>
    <row r="8" spans="1:25" ht="14.25" thickBot="1">
      <c r="A8" s="806">
        <v>1</v>
      </c>
      <c r="B8" s="808" t="s">
        <v>350</v>
      </c>
      <c r="C8" s="809"/>
      <c r="D8" s="809"/>
      <c r="E8" s="809"/>
      <c r="F8" s="809"/>
      <c r="G8" s="809"/>
      <c r="H8" s="810"/>
      <c r="I8" s="811" t="s">
        <v>58</v>
      </c>
      <c r="J8" s="806"/>
      <c r="K8" s="812"/>
      <c r="L8" s="813"/>
      <c r="M8" s="813"/>
      <c r="N8" s="814"/>
    </row>
    <row r="9" spans="1:25" ht="21.75" customHeight="1" thickBot="1">
      <c r="A9" s="806"/>
      <c r="B9" s="818" t="s">
        <v>358</v>
      </c>
      <c r="C9" s="819"/>
      <c r="D9" s="819"/>
      <c r="E9" s="819"/>
      <c r="F9" s="819"/>
      <c r="G9" s="819"/>
      <c r="H9" s="820"/>
      <c r="I9" s="811"/>
      <c r="J9" s="806"/>
      <c r="K9" s="815"/>
      <c r="L9" s="816"/>
      <c r="M9" s="816"/>
      <c r="N9" s="817"/>
    </row>
    <row r="10" spans="1:25" ht="18" customHeight="1" thickBot="1">
      <c r="A10" s="807"/>
      <c r="B10" s="821" t="s">
        <v>64</v>
      </c>
      <c r="C10" s="822"/>
      <c r="D10" s="832"/>
      <c r="E10" s="833"/>
      <c r="F10" s="833"/>
      <c r="G10" s="833"/>
      <c r="H10" s="838"/>
      <c r="I10" s="839" t="s">
        <v>59</v>
      </c>
      <c r="J10" s="840"/>
      <c r="K10" s="841"/>
      <c r="L10" s="842"/>
      <c r="M10" s="842"/>
      <c r="N10" s="843"/>
    </row>
    <row r="11" spans="1:25" ht="18" customHeight="1" thickBot="1">
      <c r="A11" s="807"/>
      <c r="B11" s="806" t="s">
        <v>150</v>
      </c>
      <c r="C11" s="823"/>
      <c r="D11" s="832"/>
      <c r="E11" s="833"/>
      <c r="F11" s="833"/>
      <c r="G11" s="833"/>
      <c r="H11" s="838"/>
      <c r="I11" s="839" t="s">
        <v>82</v>
      </c>
      <c r="J11" s="840"/>
      <c r="K11" s="844"/>
      <c r="L11" s="845"/>
      <c r="M11" s="845"/>
      <c r="N11" s="846"/>
    </row>
    <row r="12" spans="1:25" ht="18" customHeight="1" thickBot="1">
      <c r="A12" s="807"/>
      <c r="B12" s="806" t="s">
        <v>65</v>
      </c>
      <c r="C12" s="823"/>
      <c r="D12" s="824"/>
      <c r="E12" s="825"/>
      <c r="F12" s="825"/>
      <c r="G12" s="825"/>
      <c r="H12" s="826"/>
      <c r="I12" s="827" t="s">
        <v>67</v>
      </c>
      <c r="J12" s="828"/>
      <c r="K12" s="829"/>
      <c r="L12" s="830"/>
      <c r="M12" s="830"/>
      <c r="N12" s="831"/>
    </row>
    <row r="13" spans="1:25" ht="18" customHeight="1" thickBot="1">
      <c r="A13" s="807"/>
      <c r="B13" s="806" t="s">
        <v>66</v>
      </c>
      <c r="C13" s="823"/>
      <c r="D13" s="832" t="s">
        <v>199</v>
      </c>
      <c r="E13" s="833"/>
      <c r="F13" s="833"/>
      <c r="G13" s="834"/>
      <c r="H13" s="835" t="s">
        <v>80</v>
      </c>
      <c r="I13" s="836"/>
      <c r="J13" s="837" t="s">
        <v>199</v>
      </c>
      <c r="K13" s="833"/>
      <c r="L13" s="833"/>
      <c r="M13" s="833"/>
      <c r="N13" s="838"/>
    </row>
    <row r="14" spans="1:25" ht="14.25" thickBot="1">
      <c r="A14" s="806">
        <v>2</v>
      </c>
      <c r="B14" s="808" t="s">
        <v>350</v>
      </c>
      <c r="C14" s="809"/>
      <c r="D14" s="809"/>
      <c r="E14" s="809"/>
      <c r="F14" s="809"/>
      <c r="G14" s="809"/>
      <c r="H14" s="810"/>
      <c r="I14" s="811" t="s">
        <v>58</v>
      </c>
      <c r="J14" s="806"/>
      <c r="K14" s="812"/>
      <c r="L14" s="813"/>
      <c r="M14" s="813"/>
      <c r="N14" s="814"/>
    </row>
    <row r="15" spans="1:25" ht="21.75" customHeight="1" thickBot="1">
      <c r="A15" s="806"/>
      <c r="B15" s="818" t="s">
        <v>358</v>
      </c>
      <c r="C15" s="819"/>
      <c r="D15" s="819"/>
      <c r="E15" s="819"/>
      <c r="F15" s="819"/>
      <c r="G15" s="819"/>
      <c r="H15" s="820"/>
      <c r="I15" s="811"/>
      <c r="J15" s="806"/>
      <c r="K15" s="815"/>
      <c r="L15" s="816"/>
      <c r="M15" s="816"/>
      <c r="N15" s="817"/>
    </row>
    <row r="16" spans="1:25" ht="18" customHeight="1" thickBot="1">
      <c r="A16" s="807"/>
      <c r="B16" s="821" t="s">
        <v>64</v>
      </c>
      <c r="C16" s="822"/>
      <c r="D16" s="832"/>
      <c r="E16" s="833"/>
      <c r="F16" s="833"/>
      <c r="G16" s="833"/>
      <c r="H16" s="838"/>
      <c r="I16" s="811" t="s">
        <v>59</v>
      </c>
      <c r="J16" s="806"/>
      <c r="K16" s="841"/>
      <c r="L16" s="842"/>
      <c r="M16" s="842"/>
      <c r="N16" s="843"/>
    </row>
    <row r="17" spans="1:14" ht="18" customHeight="1" thickBot="1">
      <c r="A17" s="807"/>
      <c r="B17" s="806" t="s">
        <v>150</v>
      </c>
      <c r="C17" s="823"/>
      <c r="D17" s="832"/>
      <c r="E17" s="833"/>
      <c r="F17" s="833"/>
      <c r="G17" s="833"/>
      <c r="H17" s="838"/>
      <c r="I17" s="839" t="s">
        <v>82</v>
      </c>
      <c r="J17" s="840"/>
      <c r="K17" s="844"/>
      <c r="L17" s="845"/>
      <c r="M17" s="845"/>
      <c r="N17" s="846"/>
    </row>
    <row r="18" spans="1:14" ht="18" customHeight="1" thickBot="1">
      <c r="A18" s="807"/>
      <c r="B18" s="806" t="s">
        <v>65</v>
      </c>
      <c r="C18" s="823"/>
      <c r="D18" s="824"/>
      <c r="E18" s="825"/>
      <c r="F18" s="825"/>
      <c r="G18" s="825"/>
      <c r="H18" s="826"/>
      <c r="I18" s="827" t="s">
        <v>67</v>
      </c>
      <c r="J18" s="828"/>
      <c r="K18" s="829"/>
      <c r="L18" s="830"/>
      <c r="M18" s="830"/>
      <c r="N18" s="831"/>
    </row>
    <row r="19" spans="1:14" ht="18" customHeight="1" thickBot="1">
      <c r="A19" s="807"/>
      <c r="B19" s="806" t="s">
        <v>66</v>
      </c>
      <c r="C19" s="823"/>
      <c r="D19" s="832" t="s">
        <v>199</v>
      </c>
      <c r="E19" s="833"/>
      <c r="F19" s="833"/>
      <c r="G19" s="834"/>
      <c r="H19" s="835" t="s">
        <v>80</v>
      </c>
      <c r="I19" s="836"/>
      <c r="J19" s="837" t="s">
        <v>199</v>
      </c>
      <c r="K19" s="833"/>
      <c r="L19" s="833"/>
      <c r="M19" s="833"/>
      <c r="N19" s="838"/>
    </row>
    <row r="20" spans="1:14" ht="14.25" thickBot="1">
      <c r="A20" s="806">
        <v>3</v>
      </c>
      <c r="B20" s="808" t="s">
        <v>350</v>
      </c>
      <c r="C20" s="809"/>
      <c r="D20" s="809"/>
      <c r="E20" s="809"/>
      <c r="F20" s="809"/>
      <c r="G20" s="809"/>
      <c r="H20" s="810"/>
      <c r="I20" s="811" t="s">
        <v>58</v>
      </c>
      <c r="J20" s="806"/>
      <c r="K20" s="812"/>
      <c r="L20" s="813"/>
      <c r="M20" s="813"/>
      <c r="N20" s="814"/>
    </row>
    <row r="21" spans="1:14" ht="21.75" customHeight="1" thickBot="1">
      <c r="A21" s="806"/>
      <c r="B21" s="818" t="s">
        <v>358</v>
      </c>
      <c r="C21" s="819"/>
      <c r="D21" s="819"/>
      <c r="E21" s="819"/>
      <c r="F21" s="819"/>
      <c r="G21" s="819"/>
      <c r="H21" s="820"/>
      <c r="I21" s="811"/>
      <c r="J21" s="806"/>
      <c r="K21" s="815"/>
      <c r="L21" s="816"/>
      <c r="M21" s="816"/>
      <c r="N21" s="817"/>
    </row>
    <row r="22" spans="1:14" ht="18" customHeight="1" thickBot="1">
      <c r="A22" s="807"/>
      <c r="B22" s="821" t="s">
        <v>64</v>
      </c>
      <c r="C22" s="822"/>
      <c r="D22" s="832"/>
      <c r="E22" s="833"/>
      <c r="F22" s="833"/>
      <c r="G22" s="833"/>
      <c r="H22" s="838"/>
      <c r="I22" s="811" t="s">
        <v>59</v>
      </c>
      <c r="J22" s="806"/>
      <c r="K22" s="841"/>
      <c r="L22" s="842"/>
      <c r="M22" s="842"/>
      <c r="N22" s="843"/>
    </row>
    <row r="23" spans="1:14" ht="18" customHeight="1" thickBot="1">
      <c r="A23" s="807"/>
      <c r="B23" s="806" t="s">
        <v>150</v>
      </c>
      <c r="C23" s="823"/>
      <c r="D23" s="832"/>
      <c r="E23" s="833"/>
      <c r="F23" s="833"/>
      <c r="G23" s="833"/>
      <c r="H23" s="838"/>
      <c r="I23" s="839" t="s">
        <v>82</v>
      </c>
      <c r="J23" s="840"/>
      <c r="K23" s="844"/>
      <c r="L23" s="845"/>
      <c r="M23" s="845"/>
      <c r="N23" s="846"/>
    </row>
    <row r="24" spans="1:14" ht="18" customHeight="1" thickBot="1">
      <c r="A24" s="807"/>
      <c r="B24" s="806" t="s">
        <v>65</v>
      </c>
      <c r="C24" s="823"/>
      <c r="D24" s="824"/>
      <c r="E24" s="825"/>
      <c r="F24" s="825"/>
      <c r="G24" s="825"/>
      <c r="H24" s="826"/>
      <c r="I24" s="827" t="s">
        <v>67</v>
      </c>
      <c r="J24" s="828"/>
      <c r="K24" s="829"/>
      <c r="L24" s="830"/>
      <c r="M24" s="830"/>
      <c r="N24" s="831"/>
    </row>
    <row r="25" spans="1:14" ht="18" customHeight="1" thickBot="1">
      <c r="A25" s="807"/>
      <c r="B25" s="806" t="s">
        <v>66</v>
      </c>
      <c r="C25" s="823"/>
      <c r="D25" s="832" t="s">
        <v>199</v>
      </c>
      <c r="E25" s="833"/>
      <c r="F25" s="833"/>
      <c r="G25" s="834"/>
      <c r="H25" s="835" t="s">
        <v>80</v>
      </c>
      <c r="I25" s="836"/>
      <c r="J25" s="837" t="s">
        <v>199</v>
      </c>
      <c r="K25" s="833"/>
      <c r="L25" s="833"/>
      <c r="M25" s="833"/>
      <c r="N25" s="838"/>
    </row>
    <row r="26" spans="1:14" ht="14.25" thickBot="1">
      <c r="A26" s="806">
        <v>4</v>
      </c>
      <c r="B26" s="808" t="s">
        <v>350</v>
      </c>
      <c r="C26" s="809"/>
      <c r="D26" s="809"/>
      <c r="E26" s="809"/>
      <c r="F26" s="809"/>
      <c r="G26" s="809"/>
      <c r="H26" s="810"/>
      <c r="I26" s="811" t="s">
        <v>58</v>
      </c>
      <c r="J26" s="806"/>
      <c r="K26" s="812"/>
      <c r="L26" s="813"/>
      <c r="M26" s="813"/>
      <c r="N26" s="814"/>
    </row>
    <row r="27" spans="1:14" ht="21.75" customHeight="1" thickBot="1">
      <c r="A27" s="806"/>
      <c r="B27" s="818" t="s">
        <v>358</v>
      </c>
      <c r="C27" s="819"/>
      <c r="D27" s="819"/>
      <c r="E27" s="819"/>
      <c r="F27" s="819"/>
      <c r="G27" s="819"/>
      <c r="H27" s="820"/>
      <c r="I27" s="811"/>
      <c r="J27" s="806"/>
      <c r="K27" s="815"/>
      <c r="L27" s="816"/>
      <c r="M27" s="816"/>
      <c r="N27" s="817"/>
    </row>
    <row r="28" spans="1:14" ht="18" customHeight="1" thickBot="1">
      <c r="A28" s="807"/>
      <c r="B28" s="821" t="s">
        <v>64</v>
      </c>
      <c r="C28" s="822"/>
      <c r="D28" s="832"/>
      <c r="E28" s="833"/>
      <c r="F28" s="833"/>
      <c r="G28" s="833"/>
      <c r="H28" s="838"/>
      <c r="I28" s="811" t="s">
        <v>59</v>
      </c>
      <c r="J28" s="806"/>
      <c r="K28" s="841"/>
      <c r="L28" s="842"/>
      <c r="M28" s="842"/>
      <c r="N28" s="843"/>
    </row>
    <row r="29" spans="1:14" ht="18" customHeight="1" thickBot="1">
      <c r="A29" s="807"/>
      <c r="B29" s="806" t="s">
        <v>150</v>
      </c>
      <c r="C29" s="823"/>
      <c r="D29" s="832"/>
      <c r="E29" s="833"/>
      <c r="F29" s="833"/>
      <c r="G29" s="833"/>
      <c r="H29" s="838"/>
      <c r="I29" s="839" t="s">
        <v>82</v>
      </c>
      <c r="J29" s="840"/>
      <c r="K29" s="844"/>
      <c r="L29" s="845"/>
      <c r="M29" s="845"/>
      <c r="N29" s="846"/>
    </row>
    <row r="30" spans="1:14" ht="18" customHeight="1" thickBot="1">
      <c r="A30" s="807"/>
      <c r="B30" s="806" t="s">
        <v>65</v>
      </c>
      <c r="C30" s="823"/>
      <c r="D30" s="824"/>
      <c r="E30" s="825"/>
      <c r="F30" s="825"/>
      <c r="G30" s="825"/>
      <c r="H30" s="826"/>
      <c r="I30" s="827" t="s">
        <v>67</v>
      </c>
      <c r="J30" s="828"/>
      <c r="K30" s="829"/>
      <c r="L30" s="830"/>
      <c r="M30" s="830"/>
      <c r="N30" s="831"/>
    </row>
    <row r="31" spans="1:14" ht="18" customHeight="1" thickBot="1">
      <c r="A31" s="807"/>
      <c r="B31" s="806" t="s">
        <v>66</v>
      </c>
      <c r="C31" s="823"/>
      <c r="D31" s="832" t="s">
        <v>199</v>
      </c>
      <c r="E31" s="833"/>
      <c r="F31" s="833"/>
      <c r="G31" s="834"/>
      <c r="H31" s="835" t="s">
        <v>80</v>
      </c>
      <c r="I31" s="836"/>
      <c r="J31" s="837" t="s">
        <v>199</v>
      </c>
      <c r="K31" s="833"/>
      <c r="L31" s="833"/>
      <c r="M31" s="833"/>
      <c r="N31" s="838"/>
    </row>
    <row r="32" spans="1:14" ht="14.25" thickBot="1">
      <c r="A32" s="806">
        <v>5</v>
      </c>
      <c r="B32" s="808" t="s">
        <v>350</v>
      </c>
      <c r="C32" s="809"/>
      <c r="D32" s="809"/>
      <c r="E32" s="809"/>
      <c r="F32" s="809"/>
      <c r="G32" s="809"/>
      <c r="H32" s="810"/>
      <c r="I32" s="811" t="s">
        <v>58</v>
      </c>
      <c r="J32" s="806"/>
      <c r="K32" s="812"/>
      <c r="L32" s="813"/>
      <c r="M32" s="813"/>
      <c r="N32" s="814"/>
    </row>
    <row r="33" spans="1:14" ht="21.75" customHeight="1" thickBot="1">
      <c r="A33" s="806"/>
      <c r="B33" s="818" t="s">
        <v>358</v>
      </c>
      <c r="C33" s="819"/>
      <c r="D33" s="819"/>
      <c r="E33" s="819"/>
      <c r="F33" s="819"/>
      <c r="G33" s="819"/>
      <c r="H33" s="820"/>
      <c r="I33" s="811"/>
      <c r="J33" s="806"/>
      <c r="K33" s="815"/>
      <c r="L33" s="816"/>
      <c r="M33" s="816"/>
      <c r="N33" s="817"/>
    </row>
    <row r="34" spans="1:14" ht="18" customHeight="1" thickBot="1">
      <c r="A34" s="807"/>
      <c r="B34" s="821" t="s">
        <v>64</v>
      </c>
      <c r="C34" s="822"/>
      <c r="D34" s="832"/>
      <c r="E34" s="833"/>
      <c r="F34" s="833"/>
      <c r="G34" s="833"/>
      <c r="H34" s="838"/>
      <c r="I34" s="811" t="s">
        <v>59</v>
      </c>
      <c r="J34" s="806"/>
      <c r="K34" s="841"/>
      <c r="L34" s="842"/>
      <c r="M34" s="842"/>
      <c r="N34" s="843"/>
    </row>
    <row r="35" spans="1:14" ht="18" customHeight="1" thickBot="1">
      <c r="A35" s="807"/>
      <c r="B35" s="806" t="s">
        <v>150</v>
      </c>
      <c r="C35" s="823"/>
      <c r="D35" s="832"/>
      <c r="E35" s="833"/>
      <c r="F35" s="833"/>
      <c r="G35" s="833"/>
      <c r="H35" s="838"/>
      <c r="I35" s="839" t="s">
        <v>82</v>
      </c>
      <c r="J35" s="840"/>
      <c r="K35" s="844"/>
      <c r="L35" s="845"/>
      <c r="M35" s="845"/>
      <c r="N35" s="846"/>
    </row>
    <row r="36" spans="1:14" ht="18" customHeight="1" thickBot="1">
      <c r="A36" s="807"/>
      <c r="B36" s="806" t="s">
        <v>65</v>
      </c>
      <c r="C36" s="823"/>
      <c r="D36" s="824"/>
      <c r="E36" s="825"/>
      <c r="F36" s="825"/>
      <c r="G36" s="825"/>
      <c r="H36" s="826"/>
      <c r="I36" s="827" t="s">
        <v>67</v>
      </c>
      <c r="J36" s="828"/>
      <c r="K36" s="829"/>
      <c r="L36" s="830"/>
      <c r="M36" s="830"/>
      <c r="N36" s="831"/>
    </row>
    <row r="37" spans="1:14" ht="18" customHeight="1" thickBot="1">
      <c r="A37" s="807"/>
      <c r="B37" s="806" t="s">
        <v>66</v>
      </c>
      <c r="C37" s="823"/>
      <c r="D37" s="832" t="s">
        <v>199</v>
      </c>
      <c r="E37" s="833"/>
      <c r="F37" s="833"/>
      <c r="G37" s="834"/>
      <c r="H37" s="835" t="s">
        <v>80</v>
      </c>
      <c r="I37" s="836"/>
      <c r="J37" s="837" t="s">
        <v>199</v>
      </c>
      <c r="K37" s="833"/>
      <c r="L37" s="833"/>
      <c r="M37" s="833"/>
      <c r="N37" s="838"/>
    </row>
    <row r="38" spans="1:14" ht="8.25" customHeight="1">
      <c r="A38" s="167"/>
      <c r="B38" s="167"/>
      <c r="C38" s="167"/>
      <c r="D38" s="275"/>
      <c r="E38" s="275"/>
      <c r="F38" s="275"/>
      <c r="G38" s="275"/>
      <c r="H38" s="275"/>
      <c r="I38" s="275"/>
      <c r="J38" s="275"/>
      <c r="K38" s="275"/>
      <c r="L38" s="275"/>
      <c r="M38" s="167"/>
      <c r="N38" s="167"/>
    </row>
    <row r="39" spans="1:14" s="168" customFormat="1" ht="18" customHeight="1">
      <c r="A39" s="807" t="s">
        <v>81</v>
      </c>
      <c r="B39" s="807"/>
      <c r="C39" s="807"/>
      <c r="D39" s="847" t="s">
        <v>359</v>
      </c>
      <c r="E39" s="847"/>
      <c r="F39" s="847"/>
      <c r="G39" s="847"/>
      <c r="H39" s="847"/>
      <c r="I39" s="847"/>
      <c r="J39" s="847"/>
      <c r="K39" s="847"/>
      <c r="L39" s="848" t="s">
        <v>227</v>
      </c>
      <c r="M39" s="849"/>
      <c r="N39" s="850"/>
    </row>
    <row r="40" spans="1:14" ht="14.25" thickBot="1">
      <c r="A40" s="25"/>
      <c r="B40" s="25"/>
      <c r="C40" s="25"/>
      <c r="D40" s="25"/>
      <c r="E40" s="25"/>
      <c r="F40" s="25"/>
      <c r="G40" s="25"/>
      <c r="H40" s="25"/>
      <c r="I40" s="25"/>
      <c r="J40" s="25"/>
      <c r="K40" s="25"/>
      <c r="L40" s="23"/>
      <c r="M40" s="23"/>
      <c r="N40" s="23"/>
    </row>
    <row r="41" spans="1:14" s="21" customFormat="1" ht="12" customHeight="1" thickBot="1">
      <c r="A41" s="169" t="s">
        <v>40</v>
      </c>
      <c r="B41" s="134"/>
      <c r="C41" s="272" t="s">
        <v>151</v>
      </c>
      <c r="D41" s="25"/>
      <c r="E41" s="272"/>
      <c r="F41" s="272"/>
      <c r="G41" s="25"/>
      <c r="H41" s="25"/>
      <c r="I41" s="25"/>
      <c r="J41" s="25"/>
      <c r="K41" s="25"/>
      <c r="L41" s="24"/>
      <c r="M41" s="24"/>
      <c r="N41" s="24"/>
    </row>
    <row r="42" spans="1:14" s="21" customFormat="1" ht="12" customHeight="1">
      <c r="A42" s="170" t="s">
        <v>43</v>
      </c>
      <c r="B42" s="110" t="s">
        <v>68</v>
      </c>
      <c r="C42" s="25"/>
      <c r="D42" s="25"/>
      <c r="E42" s="25"/>
      <c r="F42" s="25"/>
      <c r="G42" s="25"/>
      <c r="H42" s="25"/>
      <c r="I42" s="25"/>
      <c r="J42" s="25"/>
      <c r="K42" s="25"/>
      <c r="L42" s="24"/>
      <c r="M42" s="24"/>
      <c r="N42" s="24"/>
    </row>
    <row r="43" spans="1:14" s="21" customFormat="1" ht="12" customHeight="1">
      <c r="A43" s="170" t="s">
        <v>45</v>
      </c>
      <c r="B43" s="110" t="s">
        <v>152</v>
      </c>
      <c r="C43" s="25"/>
      <c r="D43" s="25"/>
      <c r="E43" s="25"/>
      <c r="F43" s="25"/>
      <c r="G43" s="25"/>
      <c r="H43" s="25"/>
      <c r="I43" s="25"/>
      <c r="J43" s="25"/>
      <c r="K43" s="25"/>
      <c r="L43" s="24"/>
      <c r="M43" s="24"/>
      <c r="N43" s="24"/>
    </row>
    <row r="44" spans="1:14" s="21" customFormat="1" ht="12" customHeight="1">
      <c r="A44" s="170"/>
      <c r="B44" s="25"/>
      <c r="C44" s="25"/>
      <c r="D44" s="25"/>
      <c r="E44" s="25"/>
      <c r="F44" s="25"/>
      <c r="G44" s="25"/>
      <c r="H44" s="25"/>
      <c r="I44" s="25"/>
      <c r="J44" s="25"/>
      <c r="K44" s="25"/>
      <c r="L44" s="24"/>
      <c r="M44" s="24"/>
      <c r="N44" s="24"/>
    </row>
    <row r="45" spans="1:14" s="21" customFormat="1" ht="12" customHeight="1">
      <c r="A45" s="170"/>
      <c r="B45" s="111"/>
      <c r="C45" s="25"/>
      <c r="D45" s="25"/>
      <c r="E45" s="25"/>
      <c r="F45" s="25"/>
      <c r="G45" s="25"/>
      <c r="H45" s="25"/>
      <c r="I45" s="25"/>
      <c r="J45" s="25"/>
      <c r="K45" s="25"/>
      <c r="L45" s="24"/>
      <c r="M45" s="24"/>
      <c r="N45" s="24"/>
    </row>
    <row r="46" spans="1:14">
      <c r="A46" s="25"/>
      <c r="B46" s="23"/>
      <c r="C46" s="25"/>
      <c r="D46" s="25"/>
      <c r="E46" s="25"/>
      <c r="F46" s="25"/>
      <c r="G46" s="25"/>
      <c r="H46" s="25"/>
      <c r="I46" s="25"/>
      <c r="J46" s="25"/>
      <c r="K46" s="25"/>
      <c r="L46" s="25"/>
      <c r="M46" s="23"/>
      <c r="N46" s="23"/>
    </row>
    <row r="47" spans="1:14">
      <c r="A47" s="20"/>
      <c r="B47" s="20"/>
      <c r="C47" s="20"/>
      <c r="D47" s="20"/>
      <c r="E47" s="20"/>
      <c r="F47" s="20"/>
      <c r="G47" s="20"/>
      <c r="H47" s="20"/>
      <c r="I47" s="20"/>
      <c r="J47" s="20"/>
      <c r="K47" s="20"/>
      <c r="L47" s="20"/>
    </row>
    <row r="48" spans="1:14">
      <c r="A48" s="20"/>
      <c r="B48" s="20"/>
      <c r="C48" s="20"/>
      <c r="D48" s="20"/>
      <c r="E48" s="20"/>
      <c r="F48" s="20"/>
      <c r="G48" s="20"/>
      <c r="H48" s="20"/>
      <c r="I48" s="20"/>
      <c r="J48" s="20"/>
      <c r="K48" s="20"/>
      <c r="L48" s="20"/>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様式-共1-Ⅰ（土木）</vt:lpstr>
      <vt:lpstr>様式-共2-Ⅰ（土木）</vt:lpstr>
      <vt:lpstr>様式-共3-Ⅰ（土木）</vt:lpstr>
      <vt:lpstr>様式-共4-Ⅰ（土木）</vt:lpstr>
      <vt:lpstr>様式-共5（登録基幹技能者）</vt:lpstr>
      <vt:lpstr>'様式-共1-Ⅰ（土木）'!Print_Area</vt:lpstr>
      <vt:lpstr>'様式-共2-Ⅰ（土木）'!Print_Area</vt:lpstr>
      <vt:lpstr>'様式-共3-Ⅰ（土木）'!Print_Area</vt:lpstr>
      <vt:lpstr>'様式-共4-Ⅰ（土木）'!Print_Area</vt:lpstr>
      <vt:lpstr>'様式-共5（登録基幹技能者）'!Print_Area</vt:lpstr>
      <vt:lpstr>'様式-共1-Ⅰ（土木）'!Print_Titles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Keiyaku3</cp:lastModifiedBy>
  <cp:lastPrinted>2022-03-30T00:43:27Z</cp:lastPrinted>
  <dcterms:created xsi:type="dcterms:W3CDTF">2010-05-27T06:44:32Z</dcterms:created>
  <dcterms:modified xsi:type="dcterms:W3CDTF">2022-04-26T02:50:13Z</dcterms:modified>
</cp:coreProperties>
</file>