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10.20.67.153\shisetsu0\101-05-01_総合評価委員会\R07年度\10_委員会\第07回_落札者決定基準（10月10日持込案件）\04_結果報告\決定基準結果報告\202510_結果報告\①地下鉄東西線国際センター駅外1駅非常用放送設備更新工事\"/>
    </mc:Choice>
  </mc:AlternateContent>
  <xr:revisionPtr revIDLastSave="0" documentId="13_ncr:1_{F342D13C-F61E-4B5B-84D7-E1D27C52C698}" xr6:coauthVersionLast="47" xr6:coauthVersionMax="47" xr10:uidLastSave="{00000000-0000-0000-0000-000000000000}"/>
  <bookViews>
    <workbookView xWindow="-120" yWindow="-120" windowWidth="29040" windowHeight="15720" tabRatio="907" xr2:uid="{00000000-000D-0000-FFFF-FFFF00000000}"/>
  </bookViews>
  <sheets>
    <sheet name="様式-1-Ⅰ（建築設備）" sheetId="48" r:id="rId1"/>
    <sheet name="様式-2-Ⅰ（土木以外）" sheetId="55" r:id="rId2"/>
    <sheet name="様式-3-Ⅰ（土木以外）" sheetId="56" r:id="rId3"/>
    <sheet name="様式-4-Ⅰ（建築，建築設備）" sheetId="58" r:id="rId4"/>
    <sheet name="様式-5（登録基幹技能者）" sheetId="52" r:id="rId5"/>
    <sheet name="様式-6（修繕実績1）" sheetId="53" r:id="rId6"/>
    <sheet name="様式-6（修繕実績2）" sheetId="54" r:id="rId7"/>
  </sheets>
  <externalReferences>
    <externalReference r:id="rId8"/>
    <externalReference r:id="rId9"/>
  </externalReferences>
  <definedNames>
    <definedName name="_xlnm._FilterDatabase" localSheetId="0" hidden="1">'様式-1-Ⅰ（建築設備）'!#REF!</definedName>
    <definedName name="_xlnm.Print_Area" localSheetId="0">'様式-1-Ⅰ（建築設備）'!$A$1:$M$45</definedName>
    <definedName name="_xlnm.Print_Area" localSheetId="1">'様式-2-Ⅰ（土木以外）'!$A$1:$Q$27</definedName>
    <definedName name="_xlnm.Print_Area" localSheetId="2">'様式-3-Ⅰ（土木以外）'!$A$1:$M$39</definedName>
    <definedName name="_xlnm.Print_Area" localSheetId="3">'様式-4-Ⅰ（建築，建築設備）'!$A$1:$Q$58</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8" l="1"/>
  <c r="J14" i="48" l="1"/>
  <c r="G2" i="56" l="1"/>
  <c r="K3" i="55"/>
  <c r="J22" i="48" l="1"/>
  <c r="J18" i="48" l="1"/>
  <c r="F2" i="54" l="1"/>
  <c r="F2" i="53"/>
  <c r="K39" i="54" l="1"/>
  <c r="K39" i="53"/>
  <c r="J29" i="48" l="1"/>
  <c r="K29" i="48" s="1"/>
  <c r="K18" i="48"/>
  <c r="B5" i="52"/>
  <c r="J2" i="52"/>
  <c r="E37" i="48"/>
  <c r="J31" i="48"/>
  <c r="K31" i="48" s="1"/>
  <c r="J30" i="48"/>
  <c r="K30" i="48" s="1"/>
  <c r="J28" i="48"/>
  <c r="K28" i="48" s="1"/>
  <c r="J27" i="48"/>
  <c r="K27" i="48" s="1"/>
  <c r="J26" i="48"/>
  <c r="J25" i="48"/>
  <c r="J24" i="48"/>
  <c r="J23" i="48"/>
  <c r="K23" i="48" s="1"/>
  <c r="K22" i="48"/>
  <c r="J21" i="48"/>
  <c r="K21" i="48" s="1"/>
  <c r="E21" i="48"/>
  <c r="J20" i="48"/>
  <c r="K20" i="48" s="1"/>
  <c r="J19" i="48"/>
  <c r="K19" i="48" s="1"/>
  <c r="J17" i="48"/>
  <c r="K17" i="48" s="1"/>
  <c r="E17" i="48"/>
  <c r="J16" i="48"/>
  <c r="K16" i="48" s="1"/>
  <c r="J15" i="48"/>
  <c r="K15" i="48" s="1"/>
  <c r="K14" i="48"/>
  <c r="J13" i="48"/>
  <c r="K13" i="48" s="1"/>
  <c r="G12" i="48"/>
  <c r="E10" i="48"/>
  <c r="J10" i="48" l="1"/>
  <c r="K10" i="48" s="1"/>
  <c r="M10" i="48" s="1"/>
  <c r="K24" i="48"/>
  <c r="M21" i="48" s="1"/>
  <c r="E32" i="48"/>
  <c r="M17" i="48"/>
  <c r="M32" i="48" l="1"/>
  <c r="H36" i="48" s="1"/>
  <c r="K36"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<sst xmlns="http://schemas.openxmlformats.org/spreadsheetml/2006/main" count="833" uniqueCount="471">
  <si>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</si>
  <si>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</si>
  <si>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</si>
  <si>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</si>
  <si>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</si>
  <si>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</si>
  <si>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</si>
  <si>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</si>
  <si>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</si>
  <si>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</si>
  <si>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</si>
  <si>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</si>
  <si>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</si>
  <si>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</si>
  <si>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</si>
  <si>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</si>
  <si>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</si>
  <si>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</si>
  <si>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</si>
  <si>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</si>
  <si>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</si>
  <si>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</si>
  <si>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</si>
  <si>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</si>
  <si>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</si>
  <si>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</si>
  <si>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</si>
  <si>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</si>
  <si>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</si>
  <si>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</si>
  <si>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</si>
  <si>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</si>
  <si>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</si>
  <si>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</si>
  <si>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</si>
  <si>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</si>
  <si>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</si>
  <si>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</si>
  <si>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</si>
  <si>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</si>
  <si>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</si>
  <si>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</si>
  <si>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</si>
  <si>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</si>
  <si>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</si>
  <si>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</si>
  <si>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</si>
  <si>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</si>
  <si>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</si>
  <si>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</si>
  <si>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</si>
  <si>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</si>
  <si>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</si>
  <si>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</si>
  <si>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</si>
  <si>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</si>
  <si>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</si>
  <si>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</si>
  <si>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</si>
  <si>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</si>
  <si>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</si>
  <si>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</si>
  <si>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</si>
  <si>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</si>
  <si>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</si>
  <si>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</si>
  <si>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</si>
  <si>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</si>
  <si>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</si>
  <si>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</si>
  <si>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</si>
  <si>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</si>
  <si>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</si>
  <si>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</si>
  <si>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</si>
  <si>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</si>
  <si>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</si>
  <si>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</si>
  <si>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</si>
  <si>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</si>
  <si>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</si>
  <si>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</si>
  <si>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</si>
  <si>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</si>
  <si>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</si>
  <si>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</si>
  <si>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</si>
  <si>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</si>
  <si>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</si>
  <si>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</si>
  <si>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</si>
  <si>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</si>
  <si>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</si>
  <si>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</si>
  <si>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</si>
  <si>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</si>
  <si>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</si>
  <si>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</si>
  <si>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</si>
  <si>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</si>
  <si>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</si>
  <si>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</si>
  <si>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</si>
  <si>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</si>
  <si>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</si>
  <si>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</si>
  <si>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</si>
  <si>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</si>
  <si>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</si>
  <si>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</si>
  <si>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</si>
  <si>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</si>
  <si>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</si>
  <si>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</si>
  <si>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</si>
  <si>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</si>
  <si>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</si>
  <si>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</si>
  <si>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</si>
  <si>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</si>
  <si>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</si>
  <si>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</si>
  <si>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</si>
  <si>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</si>
  <si>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</si>
  <si>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</si>
  <si>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</si>
  <si>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</si>
  <si>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</si>
  <si>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</si>
  <si>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</si>
  <si>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</si>
  <si>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</si>
  <si>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</si>
  <si>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</si>
  <si>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</si>
  <si>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</si>
  <si>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</si>
  <si>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</si>
  <si>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</si>
  <si>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</si>
  <si>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</si>
  <si>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</si>
  <si>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</si>
  <si>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</si>
  <si>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</si>
  <si>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</si>
  <si>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</si>
  <si>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</si>
  <si>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</si>
  <si>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</si>
  <si>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</si>
  <si>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</si>
  <si>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</si>
  <si>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</si>
  <si>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</si>
  <si>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</si>
  <si>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</si>
  <si>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</si>
  <si>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</si>
  <si>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</si>
  <si>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</si>
  <si>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</si>
  <si>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</si>
  <si>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</si>
  <si>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</si>
  <si>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</si>
  <si>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</si>
  <si>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</si>
  <si>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</si>
  <si>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</si>
  <si>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</si>
  <si>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</si>
  <si>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</si>
  <si>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</si>
  <si>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</si>
  <si>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</si>
  <si>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</si>
  <si>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</si>
  <si>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</si>
  <si>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</si>
  <si>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</si>
  <si>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</si>
  <si>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</si>
  <si>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</si>
  <si>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</si>
  <si>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</si>
  <si>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</si>
  <si>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</si>
  <si>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</si>
  <si>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</si>
  <si>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表彰歴あり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</si>
  <si>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</si>
  <si>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</si>
  <si>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</si>
  <si>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</si>
  <si>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</si>
  <si>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</si>
  <si>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</si>
  <si>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</si>
  <si>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登録及び実績あり</t>
    <rPh sb="0" eb="2">
      <t>トウロク</t>
    </rPh>
    <rPh sb="2" eb="3">
      <t>オヨ</t>
    </rPh>
    <rPh sb="4" eb="6">
      <t>ジッセキ</t>
    </rPh>
    <phoneticPr fontId="3"/>
  </si>
  <si>
    <t>登録あり</t>
    <rPh sb="0" eb="2">
      <t>トウロク</t>
    </rPh>
    <phoneticPr fontId="3"/>
  </si>
  <si>
    <t>登録あり</t>
    <phoneticPr fontId="3"/>
  </si>
  <si>
    <t>登録の有無</t>
    <rPh sb="0" eb="2">
      <t>トウロク</t>
    </rPh>
    <rPh sb="3" eb="5">
      <t>ウム</t>
    </rPh>
    <phoneticPr fontId="3"/>
  </si>
  <si>
    <t>対象となる協定</t>
    <rPh sb="0" eb="2">
      <t>タイショウ</t>
    </rPh>
    <rPh sb="5" eb="7">
      <t>キョウテイ</t>
    </rPh>
    <phoneticPr fontId="3"/>
  </si>
  <si>
    <t>参加実績の有無</t>
    <rPh sb="0" eb="2">
      <t>サンカ</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</si>
  <si>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</si>
  <si>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</si>
  <si>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</si>
  <si>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</si>
  <si>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</si>
  <si>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</si>
  <si>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</si>
  <si>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</si>
  <si>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</si>
  <si>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</si>
  <si>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</si>
  <si>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</si>
  <si>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</si>
  <si>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</si>
  <si>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</si>
  <si>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</si>
  <si>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</si>
  <si>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</si>
  <si>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</si>
  <si>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</si>
  <si>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</si>
  <si>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</si>
  <si>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</si>
  <si>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</si>
  <si>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</si>
  <si>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</si>
  <si>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</si>
  <si>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</si>
  <si>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</si>
  <si>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</si>
  <si>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</si>
  <si>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</si>
  <si>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</si>
  <si>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</si>
  <si>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</si>
  <si>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</si>
  <si>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</si>
  <si>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</si>
  <si>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</si>
  <si>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</si>
  <si>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</si>
  <si>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</si>
  <si>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</si>
  <si>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</si>
  <si>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</si>
  <si>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</si>
  <si>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</si>
  <si>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</si>
  <si>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</si>
  <si>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</si>
  <si>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</si>
  <si>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</si>
  <si>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</si>
  <si>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</si>
  <si>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</si>
  <si>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</si>
  <si>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</si>
  <si>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</si>
  <si>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</si>
  <si>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</si>
  <si>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</si>
  <si>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</si>
  <si>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</si>
  <si>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</si>
  <si>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</si>
  <si>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</si>
  <si>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</si>
  <si>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</si>
  <si>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</si>
  <si>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</si>
  <si>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</si>
  <si>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</si>
  <si>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</si>
  <si>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</si>
  <si>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</si>
  <si>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</si>
  <si>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</si>
  <si>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</si>
  <si>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</si>
  <si>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</si>
  <si>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</si>
  <si>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</si>
  <si>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</si>
  <si>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</si>
  <si>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</si>
  <si>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</si>
  <si>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</si>
  <si>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</si>
  <si>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</si>
  <si>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</si>
  <si>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</si>
  <si>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</si>
  <si>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</si>
  <si>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</si>
  <si>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</si>
  <si>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</si>
  <si>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</si>
  <si>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</si>
  <si>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</si>
  <si>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</si>
  <si>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</si>
  <si>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</si>
  <si>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</si>
  <si>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</si>
  <si>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</si>
  <si>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</si>
  <si>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</si>
  <si>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</si>
  <si>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</si>
  <si>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</si>
  <si>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</si>
  <si>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</si>
  <si>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</si>
  <si>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</si>
  <si>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</si>
  <si>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</si>
  <si>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</si>
  <si>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</si>
  <si>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</si>
  <si>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</si>
  <si>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</si>
  <si>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</si>
  <si>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</si>
  <si>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</si>
  <si>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</si>
  <si>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</si>
  <si>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</si>
  <si>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</si>
  <si>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</si>
  <si>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</si>
  <si>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</si>
  <si>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</si>
  <si>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</si>
  <si>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</si>
  <si>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</si>
  <si>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</si>
  <si>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</si>
  <si>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</si>
  <si>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</si>
  <si>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</si>
  <si>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</si>
  <si>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</si>
  <si>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</si>
  <si>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</si>
  <si>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</si>
  <si>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</si>
  <si>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</si>
  <si>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</si>
  <si>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</si>
  <si>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</si>
  <si>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</si>
  <si>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</si>
  <si>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</si>
  <si>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</si>
  <si>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</si>
  <si>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</si>
  <si>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</si>
  <si>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</si>
  <si>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</si>
  <si>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</si>
  <si>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</si>
  <si>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</si>
  <si>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</si>
  <si>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</si>
  <si>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</si>
  <si>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</si>
  <si>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</si>
  <si>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</si>
  <si>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</si>
  <si>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</si>
  <si>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</si>
  <si>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</si>
  <si>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</si>
  <si>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</si>
  <si>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</si>
  <si>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</si>
  <si>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</si>
  <si>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</si>
  <si>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</si>
  <si>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</si>
  <si>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</si>
  <si>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</si>
  <si>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</si>
  <si>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</si>
  <si>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締結協定１</t>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</si>
  <si>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</si>
  <si>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</si>
  <si>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</si>
  <si>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</si>
  <si>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</si>
  <si>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</si>
  <si>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</si>
  <si>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</si>
  <si>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</si>
  <si>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</si>
  <si>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</si>
  <si>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</si>
  <si>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</si>
  <si>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</si>
  <si>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</si>
  <si>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</si>
  <si>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</si>
  <si>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</si>
  <si>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</si>
  <si>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</si>
  <si>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</si>
  <si>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</si>
  <si>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</si>
  <si>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</si>
  <si>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</si>
  <si>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</si>
  <si>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</si>
  <si>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</si>
  <si>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</si>
  <si>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</si>
  <si>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</si>
  <si>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</si>
  <si>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</si>
  <si>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</si>
  <si>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</si>
  <si>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</si>
  <si>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</si>
  <si>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</si>
  <si>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</si>
  <si>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</si>
  <si>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</si>
  <si>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</si>
  <si>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</si>
  <si>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</si>
  <si>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</si>
  <si>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</si>
  <si>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</si>
  <si>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</si>
  <si>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表彰歴又は施工実績あり</t>
    <rPh sb="0" eb="2">
      <t>ヒョウショウ</t>
    </rPh>
    <rPh sb="2" eb="3">
      <t>レキ</t>
    </rPh>
    <rPh sb="3" eb="4">
      <t>マタ</t>
    </rPh>
    <rPh sb="5" eb="7">
      <t>セコウ</t>
    </rPh>
    <rPh sb="7" eb="9">
      <t>ジッセキ</t>
    </rPh>
    <phoneticPr fontId="3"/>
  </si>
  <si>
    <t>様式-1-Ⅰ（建築設備）【交通局】</t>
    <rPh sb="0" eb="2">
      <t>ヨウシキ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</si>
  <si>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</si>
  <si>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</si>
  <si>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</si>
  <si>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</si>
  <si>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t>様式-3-Ⅰ（建築，建築設備，プラント）【交通局】</t>
    <rPh sb="0" eb="2">
      <t>ヨウシキ</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</si>
  <si>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</si>
  <si>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</si>
  <si>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</si>
  <si>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</si>
  <si>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</si>
  <si>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</si>
  <si>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</si>
  <si>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</si>
  <si>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表彰歴又は施工実績あり</t>
    <rPh sb="3" eb="4">
      <t>マタ</t>
    </rPh>
    <rPh sb="5" eb="9">
      <t>セコウジッセキ</t>
    </rPh>
    <phoneticPr fontId="3"/>
  </si>
  <si>
    <t>令和7年度</t>
    <rPh sb="0" eb="2">
      <t>レイワ</t>
    </rPh>
    <rPh sb="3" eb="4">
      <t>ネン</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</si>
  <si>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</si>
  <si>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</si>
  <si>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</si>
  <si>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令和7年度</t>
    <rPh sb="0" eb="2">
      <t>レイワ</t>
    </rPh>
    <rPh sb="3" eb="5">
      <t>ネンド</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</si>
  <si>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</si>
  <si>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</si>
  <si>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</si>
  <si>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複数参加実績あり</t>
    <rPh sb="0" eb="6">
      <t>フクスウサンカジッセキ</t>
    </rPh>
    <phoneticPr fontId="3"/>
  </si>
  <si>
    <t>参加実績あり</t>
    <rPh sb="0" eb="4">
      <t>サンカジッセキ</t>
    </rPh>
    <phoneticPr fontId="3"/>
  </si>
  <si>
    <t>参加実績なし　</t>
    <rPh sb="0" eb="4">
      <t>サンカジッセキ</t>
    </rPh>
    <phoneticPr fontId="3"/>
  </si>
  <si>
    <t>令和6年度</t>
    <rPh sb="0" eb="2">
      <t>レイワ</t>
    </rPh>
    <rPh sb="3" eb="4">
      <t>ネン</t>
    </rPh>
    <rPh sb="4" eb="5">
      <t>ド</t>
    </rPh>
    <phoneticPr fontId="3"/>
  </si>
  <si>
    <t>参加年度・協定</t>
    <rPh sb="0" eb="2">
      <t>サンカ</t>
    </rPh>
    <rPh sb="2" eb="3">
      <t>ネン</t>
    </rPh>
    <rPh sb="3" eb="4">
      <t>ド</t>
    </rPh>
    <rPh sb="5" eb="7">
      <t>キョウテイ</t>
    </rPh>
    <phoneticPr fontId="3"/>
  </si>
  <si>
    <t>(2) 訓練実績</t>
    <rPh sb="4" eb="6">
      <t>クンレン</t>
    </rPh>
    <rPh sb="6" eb="8">
      <t>ジッセキ</t>
    </rPh>
    <phoneticPr fontId="3"/>
  </si>
  <si>
    <t>ス　過去5ヶ年度における維持工事等の施工実績</t>
    <phoneticPr fontId="3"/>
  </si>
  <si>
    <t>地下鉄東西線国際センター駅外1駅非常用放送設備更新工事</t>
    <rPh sb="0" eb="3">
      <t>チカテツ</t>
    </rPh>
    <rPh sb="3" eb="6">
      <t>トウザイセン</t>
    </rPh>
    <rPh sb="6" eb="8">
      <t>コクサイ</t>
    </rPh>
    <rPh sb="12" eb="13">
      <t>エキ</t>
    </rPh>
    <rPh sb="13" eb="14">
      <t>ホカ</t>
    </rPh>
    <rPh sb="15" eb="16">
      <t>エキ</t>
    </rPh>
    <rPh sb="16" eb="19">
      <t>ヒジョウヨウ</t>
    </rPh>
    <rPh sb="19" eb="21">
      <t>ホウソウ</t>
    </rPh>
    <rPh sb="21" eb="23">
      <t>セツビ</t>
    </rPh>
    <rPh sb="23" eb="25">
      <t>コウシン</t>
    </rPh>
    <rPh sb="25" eb="27">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</si>
</sst>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9"/>
      <color rgb="FF0000FF"/>
      <name val="ＭＳ Ｐゴシック"/>
      <family val="3"/>
      <charset val="128"/>
    </font>
    <font>
      <sz val="10"/>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0">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0" xfId="6" applyFont="1" applyAlignment="1">
      <alignment wrapText="1"/>
    </xf>
    <xf numFmtId="49" fontId="1" fillId="0" borderId="0" xfId="6" applyNumberFormat="1" applyAlignment="1">
      <alignment horizontal="center" vertical="center"/>
    </xf>
    <xf numFmtId="0" fontId="2" fillId="0" borderId="0" xfId="6" applyFont="1" applyAlignment="1">
      <alignment vertical="top"/>
    </xf>
    <xf numFmtId="0" fontId="6" fillId="0" borderId="0" xfId="6" applyFont="1"/>
    <xf numFmtId="0" fontId="6" fillId="0" borderId="0" xfId="6" applyFont="1" applyAlignment="1">
      <alignment wrapText="1"/>
    </xf>
    <xf numFmtId="0" fontId="6" fillId="0" borderId="0" xfId="6" applyFont="1" applyAlignment="1">
      <alignment horizontal="right"/>
    </xf>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8" applyFont="1" applyAlignment="1">
      <alignment horizontal="center" vertical="center" wrapText="1"/>
    </xf>
    <xf numFmtId="0" fontId="2" fillId="0" borderId="19" xfId="7" applyFont="1" applyBorder="1" applyAlignment="1">
      <alignment vertical="top"/>
    </xf>
    <xf numFmtId="0" fontId="2" fillId="0" borderId="0" xfId="7" applyFont="1" applyAlignment="1">
      <alignment vertical="top"/>
    </xf>
    <xf numFmtId="0" fontId="8" fillId="0" borderId="0" xfId="7" applyFont="1"/>
    <xf numFmtId="0" fontId="6" fillId="0" borderId="0" xfId="7" applyFont="1"/>
    <xf numFmtId="0" fontId="6" fillId="2" borderId="18" xfId="7" applyFont="1" applyFill="1" applyBorder="1"/>
    <xf numFmtId="0" fontId="6" fillId="0" borderId="0" xfId="7" applyFont="1" applyAlignment="1">
      <alignment horizontal="center" vertical="center"/>
    </xf>
    <xf numFmtId="0" fontId="6" fillId="0" borderId="18" xfId="7" applyFont="1" applyBorder="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6" fillId="2" borderId="29" xfId="6" applyFont="1" applyFill="1" applyBorder="1"/>
    <xf numFmtId="0" fontId="2" fillId="0" borderId="0" xfId="6" applyFont="1" applyAlignment="1">
      <alignment horizontal="left" vertical="center" wrapText="1" shrinkToFit="1"/>
    </xf>
    <xf numFmtId="0" fontId="9" fillId="3" borderId="0" xfId="6" applyFont="1" applyFill="1" applyAlignment="1">
      <alignment horizontal="left" vertical="center" wrapText="1"/>
    </xf>
    <xf numFmtId="0" fontId="9" fillId="3" borderId="36" xfId="6" applyFont="1" applyFill="1" applyBorder="1" applyAlignment="1">
      <alignment horizontal="left" vertical="center" wrapText="1"/>
    </xf>
    <xf numFmtId="49" fontId="6" fillId="0" borderId="0" xfId="6" applyNumberFormat="1" applyFont="1"/>
    <xf numFmtId="0" fontId="7" fillId="0" borderId="0" xfId="6" applyFont="1" applyAlignment="1">
      <alignment horizontal="center" vertical="center"/>
    </xf>
    <xf numFmtId="0" fontId="19" fillId="0" borderId="0" xfId="0" applyFont="1">
      <alignment vertical="center"/>
    </xf>
    <xf numFmtId="0" fontId="6" fillId="0" borderId="0" xfId="0" applyFont="1" applyAlignment="1">
      <alignment horizontal="right" vertical="center"/>
    </xf>
    <xf numFmtId="0" fontId="6" fillId="0" borderId="0" xfId="7" applyFont="1" applyAlignment="1">
      <alignment horizontal="right"/>
    </xf>
    <xf numFmtId="0" fontId="7" fillId="0" borderId="0" xfId="0" applyFont="1" applyAlignment="1">
      <alignment horizontal="center" vertical="center"/>
    </xf>
    <xf numFmtId="0" fontId="7" fillId="0" borderId="9" xfId="6" applyFont="1" applyBorder="1" applyAlignment="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Border="1" applyAlignment="1">
      <alignment vertical="center"/>
    </xf>
    <xf numFmtId="49" fontId="7" fillId="0" borderId="15" xfId="6" applyNumberFormat="1" applyFont="1" applyBorder="1" applyAlignment="1">
      <alignment vertical="center"/>
    </xf>
    <xf numFmtId="49" fontId="7" fillId="0" borderId="16" xfId="6" applyNumberFormat="1" applyFont="1" applyBorder="1" applyAlignment="1">
      <alignment vertical="center"/>
    </xf>
    <xf numFmtId="49" fontId="7" fillId="0" borderId="10" xfId="6" applyNumberFormat="1" applyFont="1" applyBorder="1" applyAlignment="1">
      <alignment vertical="center"/>
    </xf>
    <xf numFmtId="0" fontId="7" fillId="0" borderId="17" xfId="6" applyFont="1" applyBorder="1" applyAlignment="1">
      <alignment horizontal="center" vertical="center"/>
    </xf>
    <xf numFmtId="179" fontId="7" fillId="0" borderId="3" xfId="6" applyNumberFormat="1" applyFont="1" applyBorder="1" applyAlignment="1">
      <alignment horizontal="left" vertical="center" wrapText="1"/>
    </xf>
    <xf numFmtId="179" fontId="7" fillId="0" borderId="8" xfId="6" applyNumberFormat="1" applyFont="1" applyBorder="1" applyAlignment="1">
      <alignment horizontal="left" vertical="center" wrapText="1"/>
    </xf>
    <xf numFmtId="0" fontId="6" fillId="3" borderId="0" xfId="0" applyFont="1" applyFill="1" applyAlignment="1">
      <alignment horizontal="left" vertical="center" wrapText="1"/>
    </xf>
    <xf numFmtId="0" fontId="6" fillId="0" borderId="0" xfId="6" applyFont="1" applyAlignment="1">
      <alignment horizontal="right" vertical="center"/>
    </xf>
    <xf numFmtId="0" fontId="6" fillId="0" borderId="0" xfId="6" applyFont="1" applyAlignment="1">
      <alignment vertical="top"/>
    </xf>
    <xf numFmtId="0" fontId="7" fillId="0" borderId="15" xfId="7" applyFont="1" applyBorder="1" applyAlignment="1">
      <alignment vertical="center"/>
    </xf>
    <xf numFmtId="0" fontId="7" fillId="0" borderId="16" xfId="7" applyFont="1" applyBorder="1" applyAlignment="1">
      <alignment vertical="center"/>
    </xf>
    <xf numFmtId="0" fontId="7" fillId="0" borderId="10" xfId="7" applyFont="1" applyBorder="1" applyAlignment="1">
      <alignment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center" vertical="center"/>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7" fillId="0" borderId="31" xfId="7" applyFont="1" applyBorder="1" applyAlignment="1">
      <alignment horizontal="left" vertical="center"/>
    </xf>
    <xf numFmtId="0" fontId="7" fillId="0" borderId="32" xfId="7" applyFont="1" applyBorder="1" applyAlignment="1">
      <alignment horizontal="left" vertical="center"/>
    </xf>
    <xf numFmtId="0" fontId="7" fillId="0" borderId="24" xfId="7" applyFont="1" applyBorder="1" applyAlignment="1">
      <alignment horizontal="left" vertical="center"/>
    </xf>
    <xf numFmtId="0" fontId="7" fillId="3" borderId="6" xfId="7" applyFont="1" applyFill="1" applyBorder="1" applyAlignment="1">
      <alignment horizontal="center" vertical="center" wrapText="1"/>
    </xf>
    <xf numFmtId="0" fontId="7" fillId="0" borderId="17"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5"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7" xfId="7" applyFont="1" applyBorder="1" applyAlignment="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7" xfId="7" applyNumberFormat="1" applyFont="1" applyBorder="1" applyAlignment="1">
      <alignment vertical="center"/>
    </xf>
    <xf numFmtId="0" fontId="6" fillId="0" borderId="0" xfId="7" applyFont="1" applyAlignment="1">
      <alignment horizontal="center" vertical="center" textRotation="255" wrapText="1"/>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7" fillId="0" borderId="2" xfId="5" applyFont="1" applyBorder="1" applyAlignment="1">
      <alignment horizontal="right" vertical="center" wrapText="1"/>
    </xf>
    <xf numFmtId="0" fontId="6" fillId="0" borderId="0" xfId="5" applyFont="1" applyAlignment="1">
      <alignment horizontal="right"/>
    </xf>
    <xf numFmtId="0" fontId="6" fillId="0" borderId="18" xfId="5" applyFont="1" applyBorder="1"/>
    <xf numFmtId="0" fontId="6" fillId="0" borderId="0" xfId="5" applyFont="1"/>
    <xf numFmtId="0" fontId="6" fillId="0" borderId="0" xfId="5" applyFont="1" applyAlignment="1">
      <alignment horizontal="center" vertical="center"/>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7" fillId="0" borderId="70" xfId="6" applyFont="1" applyBorder="1" applyAlignment="1">
      <alignment horizontal="left" vertical="center"/>
    </xf>
    <xf numFmtId="0" fontId="7" fillId="0" borderId="3" xfId="0" applyFont="1" applyBorder="1">
      <alignment vertical="center"/>
    </xf>
    <xf numFmtId="0" fontId="7" fillId="0" borderId="11" xfId="5" applyFont="1" applyBorder="1" applyAlignment="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Alignment="1">
      <alignment horizontal="right" vertical="center" wrapText="1"/>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28" xfId="6" applyFont="1" applyBorder="1" applyAlignment="1">
      <alignment horizontal="center" vertical="center" wrapText="1"/>
    </xf>
    <xf numFmtId="0" fontId="7" fillId="0" borderId="7" xfId="0" applyFont="1" applyBorder="1" applyAlignment="1">
      <alignment horizontal="center" vertical="center"/>
    </xf>
    <xf numFmtId="0" fontId="7" fillId="0" borderId="16" xfId="0" applyFont="1" applyBorder="1" applyAlignment="1">
      <alignment vertical="center" wrapText="1"/>
    </xf>
    <xf numFmtId="0" fontId="2" fillId="0" borderId="0" xfId="3" applyFont="1" applyAlignment="1">
      <alignment horizontal="left"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2" fillId="0" borderId="0" xfId="3" applyNumberFormat="1" applyFont="1" applyAlignment="1">
      <alignment horizontal="center" vertical="center" wrapText="1"/>
    </xf>
    <xf numFmtId="38" fontId="7" fillId="0" borderId="16" xfId="4" applyFont="1" applyFill="1" applyBorder="1" applyAlignment="1" applyProtection="1">
      <alignment shrinkToFit="1"/>
    </xf>
    <xf numFmtId="0" fontId="7" fillId="0" borderId="0" xfId="6" applyFont="1"/>
    <xf numFmtId="0" fontId="2" fillId="0" borderId="5" xfId="6" applyFont="1" applyBorder="1" applyAlignment="1">
      <alignment horizontal="right"/>
    </xf>
    <xf numFmtId="180" fontId="7" fillId="0" borderId="11" xfId="6" applyNumberFormat="1" applyFont="1" applyBorder="1" applyAlignment="1">
      <alignment horizontal="center" vertical="center" wrapText="1"/>
    </xf>
    <xf numFmtId="0" fontId="7" fillId="0" borderId="19" xfId="6" applyFont="1" applyBorder="1" applyAlignment="1">
      <alignment vertical="center"/>
    </xf>
    <xf numFmtId="0" fontId="7" fillId="0" borderId="0" xfId="7" applyFont="1"/>
    <xf numFmtId="0" fontId="2" fillId="0" borderId="0" xfId="0" applyFont="1" applyAlignment="1">
      <alignment vertical="center" wrapText="1"/>
    </xf>
    <xf numFmtId="0" fontId="7" fillId="0" borderId="6" xfId="7" applyFont="1" applyBorder="1" applyAlignment="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Border="1" applyAlignment="1">
      <alignment horizontal="left" vertical="center"/>
    </xf>
    <xf numFmtId="42" fontId="7" fillId="0" borderId="33" xfId="7" applyNumberFormat="1" applyFont="1" applyBorder="1" applyAlignment="1">
      <alignment horizontal="left" vertical="center"/>
    </xf>
    <xf numFmtId="49" fontId="7" fillId="0" borderId="17" xfId="7" applyNumberFormat="1" applyFont="1" applyBorder="1" applyAlignment="1">
      <alignment vertical="center" wrapText="1" shrinkToFit="1"/>
    </xf>
    <xf numFmtId="49" fontId="7" fillId="0" borderId="27" xfId="7" applyNumberFormat="1" applyFont="1" applyBorder="1" applyAlignment="1">
      <alignment vertical="center" wrapText="1" shrinkToFit="1"/>
    </xf>
    <xf numFmtId="0" fontId="7" fillId="0" borderId="73" xfId="6" applyFont="1" applyBorder="1" applyAlignment="1">
      <alignment horizontal="center" vertical="center" wrapText="1"/>
    </xf>
    <xf numFmtId="0" fontId="7" fillId="0" borderId="12" xfId="6" applyFont="1" applyBorder="1" applyAlignment="1">
      <alignment horizontal="center" vertical="center"/>
    </xf>
    <xf numFmtId="0" fontId="7" fillId="0" borderId="3" xfId="6" applyFont="1" applyBorder="1" applyAlignment="1">
      <alignment horizontal="center" vertical="center"/>
    </xf>
    <xf numFmtId="0" fontId="7" fillId="0" borderId="11" xfId="6" applyFont="1" applyBorder="1" applyAlignment="1">
      <alignment horizontal="center" vertical="center" wrapText="1"/>
    </xf>
    <xf numFmtId="0" fontId="7" fillId="0" borderId="36" xfId="6" applyFont="1" applyBorder="1" applyAlignment="1">
      <alignment horizontal="left" vertical="center" shrinkToFit="1"/>
    </xf>
    <xf numFmtId="0" fontId="7" fillId="0" borderId="17" xfId="6" applyFont="1" applyBorder="1" applyAlignment="1">
      <alignment horizontal="left" vertical="center" shrinkToFit="1"/>
    </xf>
    <xf numFmtId="0" fontId="7" fillId="0" borderId="47" xfId="6" applyFont="1" applyBorder="1" applyAlignment="1">
      <alignment horizontal="left" vertical="center" shrinkToFit="1"/>
    </xf>
    <xf numFmtId="0" fontId="7" fillId="0" borderId="37" xfId="6" applyFont="1" applyBorder="1" applyAlignment="1">
      <alignment horizontal="center" vertical="center" wrapText="1"/>
    </xf>
    <xf numFmtId="49" fontId="7" fillId="0" borderId="4" xfId="6"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6" applyFont="1" applyBorder="1" applyAlignment="1">
      <alignment horizontal="left" vertical="center"/>
    </xf>
    <xf numFmtId="0" fontId="7" fillId="0" borderId="3" xfId="6" applyFont="1" applyBorder="1" applyAlignment="1">
      <alignment vertical="center"/>
    </xf>
    <xf numFmtId="0" fontId="7" fillId="0" borderId="52" xfId="6" applyFont="1" applyBorder="1" applyAlignment="1">
      <alignment vertical="center"/>
    </xf>
    <xf numFmtId="0" fontId="7" fillId="0" borderId="3" xfId="0" applyFont="1" applyBorder="1" applyAlignment="1">
      <alignment horizontal="center" vertical="center" wrapText="1"/>
    </xf>
    <xf numFmtId="0" fontId="7" fillId="0" borderId="32" xfId="6" applyFont="1" applyBorder="1" applyAlignment="1">
      <alignment horizontal="center" vertical="center" wrapText="1"/>
    </xf>
    <xf numFmtId="0" fontId="7" fillId="0" borderId="47" xfId="6" applyFont="1" applyBorder="1" applyAlignment="1">
      <alignment horizontal="center" vertical="center" wrapText="1"/>
    </xf>
    <xf numFmtId="0" fontId="7" fillId="0" borderId="0" xfId="0" applyFont="1" applyAlignment="1">
      <alignment vertical="top"/>
    </xf>
    <xf numFmtId="0" fontId="7" fillId="0" borderId="0" xfId="5" applyFont="1" applyAlignment="1">
      <alignment horizontal="left" vertical="center" wrapText="1"/>
    </xf>
    <xf numFmtId="0" fontId="7" fillId="0" borderId="0" xfId="0" applyFont="1" applyAlignment="1">
      <alignment vertical="center" wrapText="1"/>
    </xf>
    <xf numFmtId="188" fontId="7" fillId="0" borderId="4" xfId="3" applyNumberFormat="1" applyFont="1" applyBorder="1" applyAlignment="1">
      <alignment horizontal="center" vertical="center"/>
    </xf>
    <xf numFmtId="186" fontId="7" fillId="0" borderId="4" xfId="3" applyNumberFormat="1" applyFont="1" applyBorder="1" applyAlignment="1">
      <alignment vertical="center"/>
    </xf>
    <xf numFmtId="184"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184" fontId="7" fillId="4" borderId="35" xfId="3" applyNumberFormat="1" applyFont="1" applyFill="1" applyBorder="1" applyAlignment="1">
      <alignment horizontal="center" vertical="center"/>
    </xf>
    <xf numFmtId="184" fontId="7" fillId="7" borderId="10" xfId="3" applyNumberFormat="1" applyFont="1" applyFill="1" applyBorder="1" applyAlignment="1">
      <alignment horizontal="center" vertical="center"/>
    </xf>
    <xf numFmtId="184" fontId="7" fillId="7" borderId="5" xfId="3" applyNumberFormat="1" applyFont="1" applyFill="1" applyBorder="1" applyAlignment="1">
      <alignment horizontal="center" vertical="center"/>
    </xf>
    <xf numFmtId="0" fontId="23" fillId="0" borderId="69" xfId="3" applyFont="1" applyBorder="1" applyAlignment="1">
      <alignment horizontal="left" vertical="center" wrapText="1"/>
    </xf>
    <xf numFmtId="0" fontId="24" fillId="0" borderId="0" xfId="11" applyFont="1" applyAlignment="1">
      <alignment horizontal="left" vertical="center" indent="1"/>
    </xf>
    <xf numFmtId="0" fontId="23" fillId="0" borderId="0" xfId="6" applyFont="1" applyAlignment="1">
      <alignment wrapText="1"/>
    </xf>
    <xf numFmtId="0" fontId="24" fillId="0" borderId="0" xfId="6" applyFont="1"/>
    <xf numFmtId="0" fontId="7" fillId="0" borderId="1" xfId="7" applyFont="1" applyBorder="1" applyAlignment="1">
      <alignment horizontal="center" vertical="center" wrapText="1"/>
    </xf>
    <xf numFmtId="0" fontId="23" fillId="0" borderId="0" xfId="7" applyFont="1"/>
    <xf numFmtId="0" fontId="24" fillId="0" borderId="0" xfId="5" applyFont="1"/>
    <xf numFmtId="0" fontId="7" fillId="0" borderId="2" xfId="7" applyFont="1" applyBorder="1" applyAlignment="1">
      <alignment horizontal="center" vertical="center" shrinkToFit="1"/>
    </xf>
    <xf numFmtId="0" fontId="7" fillId="0" borderId="0" xfId="6" applyFont="1" applyAlignment="1">
      <alignment vertical="center"/>
    </xf>
    <xf numFmtId="0" fontId="7" fillId="0" borderId="7" xfId="6" applyFont="1" applyBorder="1" applyAlignment="1">
      <alignment horizontal="center" vertical="center" wrapText="1"/>
    </xf>
    <xf numFmtId="0" fontId="7" fillId="0" borderId="16" xfId="7" applyFont="1" applyBorder="1" applyAlignment="1">
      <alignment horizontal="center" vertical="center"/>
    </xf>
    <xf numFmtId="0" fontId="7" fillId="0" borderId="1" xfId="6" applyFont="1" applyBorder="1" applyAlignment="1">
      <alignment horizontal="center" vertical="center" wrapText="1"/>
    </xf>
    <xf numFmtId="0" fontId="7" fillId="0" borderId="2" xfId="7" applyFont="1" applyBorder="1" applyAlignment="1">
      <alignment horizontal="center" vertical="center"/>
    </xf>
    <xf numFmtId="0" fontId="7" fillId="0" borderId="37" xfId="6" applyFont="1" applyBorder="1" applyAlignment="1">
      <alignment horizontal="center" vertical="center"/>
    </xf>
    <xf numFmtId="0" fontId="7" fillId="0" borderId="7" xfId="0" applyFont="1" applyBorder="1" applyAlignment="1">
      <alignment horizontal="center" vertical="center" wrapText="1"/>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13" fillId="0" borderId="4" xfId="3" applyFont="1" applyBorder="1" applyAlignment="1">
      <alignment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86" fontId="7" fillId="0" borderId="9" xfId="3" applyNumberFormat="1" applyFont="1" applyBorder="1" applyAlignment="1">
      <alignment vertical="center"/>
    </xf>
    <xf numFmtId="186" fontId="7" fillId="0" borderId="34" xfId="3" applyNumberFormat="1" applyFont="1" applyBorder="1" applyAlignment="1">
      <alignment vertical="center"/>
    </xf>
    <xf numFmtId="186" fontId="7" fillId="0" borderId="40" xfId="3" applyNumberFormat="1" applyFont="1" applyBorder="1" applyAlignment="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Border="1" applyAlignment="1">
      <alignment horizontal="right" vertical="center" wrapText="1" indent="1"/>
    </xf>
    <xf numFmtId="185" fontId="7" fillId="0" borderId="7" xfId="3" applyNumberFormat="1" applyFont="1" applyBorder="1" applyAlignment="1">
      <alignment horizontal="right" vertical="center" wrapText="1" indent="1"/>
    </xf>
    <xf numFmtId="185" fontId="7" fillId="0" borderId="37" xfId="3" applyNumberFormat="1" applyFont="1" applyBorder="1" applyAlignment="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0" fontId="7" fillId="0" borderId="4" xfId="3" applyFont="1" applyBorder="1" applyAlignment="1">
      <alignment vertical="center" wrapText="1"/>
    </xf>
    <xf numFmtId="184" fontId="7" fillId="0" borderId="9" xfId="3" applyNumberFormat="1" applyFont="1" applyBorder="1" applyAlignment="1">
      <alignment vertical="center"/>
    </xf>
    <xf numFmtId="184"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Border="1" applyAlignment="1">
      <alignment horizontal="right" vertical="center"/>
    </xf>
    <xf numFmtId="184" fontId="7" fillId="0" borderId="34" xfId="3" applyNumberFormat="1" applyFont="1" applyBorder="1" applyAlignment="1">
      <alignment horizontal="right" vertical="center"/>
    </xf>
    <xf numFmtId="184" fontId="7" fillId="0" borderId="40" xfId="3" applyNumberFormat="1" applyFont="1" applyBorder="1" applyAlignment="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13" fillId="0" borderId="4" xfId="3" applyFont="1" applyBorder="1" applyAlignment="1">
      <alignment vertical="center"/>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6" fillId="0" borderId="0" xfId="2" applyFont="1" applyAlignment="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0" borderId="2" xfId="6" applyFont="1" applyBorder="1" applyAlignment="1">
      <alignment horizontal="center" vertical="center"/>
    </xf>
    <xf numFmtId="0" fontId="7" fillId="0" borderId="7"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17" fillId="0" borderId="0" xfId="6" applyFont="1" applyAlignment="1">
      <alignment horizontal="center" vertical="center" shrinkToFit="1"/>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71" xfId="6" applyFont="1" applyBorder="1" applyAlignment="1">
      <alignment horizontal="center" vertical="center" shrinkToFit="1"/>
    </xf>
    <xf numFmtId="0" fontId="7" fillId="0" borderId="24" xfId="6" applyFont="1" applyBorder="1" applyAlignment="1">
      <alignment horizontal="center" vertical="center" shrinkToFit="1"/>
    </xf>
    <xf numFmtId="0" fontId="7" fillId="0" borderId="32" xfId="6" applyFont="1" applyBorder="1" applyAlignment="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Border="1" applyAlignment="1" applyProtection="1">
      <alignment vertical="center" wrapText="1"/>
      <protection locked="0"/>
    </xf>
    <xf numFmtId="180" fontId="7" fillId="0" borderId="17" xfId="6" applyNumberFormat="1" applyFont="1" applyBorder="1" applyAlignment="1" applyProtection="1">
      <alignment vertical="center" wrapText="1"/>
      <protection locked="0"/>
    </xf>
    <xf numFmtId="180" fontId="7" fillId="0" borderId="27" xfId="6" applyNumberFormat="1" applyFont="1" applyBorder="1" applyAlignment="1" applyProtection="1">
      <alignment vertical="center" wrapText="1"/>
      <protection locked="0"/>
    </xf>
    <xf numFmtId="0" fontId="7" fillId="3" borderId="9" xfId="6" applyFont="1" applyFill="1" applyBorder="1" applyAlignment="1">
      <alignment horizontal="center" vertical="center" textRotation="255" wrapText="1"/>
    </xf>
    <xf numFmtId="0" fontId="7" fillId="3" borderId="34" xfId="6" applyFont="1" applyFill="1" applyBorder="1" applyAlignment="1">
      <alignment horizontal="center" vertical="center" textRotation="255" wrapText="1"/>
    </xf>
    <xf numFmtId="0" fontId="7" fillId="3" borderId="40" xfId="6" applyFont="1" applyFill="1" applyBorder="1" applyAlignment="1">
      <alignment horizontal="center" vertical="center" textRotation="255" wrapText="1"/>
    </xf>
    <xf numFmtId="0" fontId="7" fillId="3" borderId="2" xfId="6" applyFont="1" applyFill="1" applyBorder="1" applyAlignment="1">
      <alignment horizontal="center" vertical="center" wrapText="1"/>
    </xf>
    <xf numFmtId="0" fontId="7" fillId="3" borderId="5" xfId="6" applyFont="1" applyFill="1" applyBorder="1" applyAlignment="1">
      <alignment horizontal="center" vertical="center" wrapText="1"/>
    </xf>
    <xf numFmtId="0" fontId="7" fillId="0" borderId="6" xfId="6" applyFont="1" applyBorder="1" applyAlignment="1">
      <alignment horizontal="center" vertical="center"/>
    </xf>
    <xf numFmtId="0" fontId="7" fillId="0" borderId="43" xfId="6" applyFont="1" applyBorder="1" applyAlignment="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4" xfId="6" applyFont="1" applyFill="1" applyBorder="1" applyAlignment="1">
      <alignment horizontal="center" vertical="center" wrapText="1"/>
    </xf>
    <xf numFmtId="0" fontId="7" fillId="0" borderId="2" xfId="6" applyFont="1" applyBorder="1" applyAlignment="1">
      <alignment horizontal="center" vertical="center" wrapText="1"/>
    </xf>
    <xf numFmtId="0" fontId="7" fillId="0" borderId="7" xfId="6" applyFont="1" applyBorder="1" applyAlignment="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37" xfId="6" applyNumberFormat="1" applyFont="1" applyBorder="1" applyAlignment="1">
      <alignment horizontal="center" vertical="center" wrapText="1"/>
    </xf>
    <xf numFmtId="0" fontId="7" fillId="0" borderId="6" xfId="6" applyFont="1" applyBorder="1" applyAlignment="1">
      <alignment horizontal="center" vertical="center" wrapText="1"/>
    </xf>
    <xf numFmtId="0" fontId="7" fillId="0" borderId="3" xfId="6" applyFont="1" applyBorder="1" applyAlignment="1">
      <alignment horizontal="center" vertical="center" wrapText="1"/>
    </xf>
    <xf numFmtId="0" fontId="7" fillId="0" borderId="0" xfId="6" applyFont="1" applyAlignment="1">
      <alignment horizontal="center" vertical="center" wrapText="1"/>
    </xf>
    <xf numFmtId="0" fontId="7" fillId="0" borderId="8" xfId="6" applyFont="1" applyBorder="1" applyAlignment="1">
      <alignment horizontal="center" vertical="center" wrapText="1"/>
    </xf>
    <xf numFmtId="0" fontId="7" fillId="0" borderId="40" xfId="6" applyFont="1" applyBorder="1" applyAlignment="1">
      <alignment horizontal="center" vertical="center" wrapText="1"/>
    </xf>
    <xf numFmtId="49" fontId="7" fillId="0" borderId="30" xfId="6" applyNumberFormat="1" applyFont="1" applyBorder="1" applyAlignment="1" applyProtection="1">
      <alignment horizontal="left" vertical="center" shrinkToFit="1"/>
      <protection locked="0"/>
    </xf>
    <xf numFmtId="49" fontId="7" fillId="0" borderId="17" xfId="6" applyNumberFormat="1" applyFont="1" applyBorder="1" applyAlignment="1" applyProtection="1">
      <alignment horizontal="left" vertical="center" shrinkToFit="1"/>
      <protection locked="0"/>
    </xf>
    <xf numFmtId="49" fontId="7" fillId="0" borderId="27" xfId="6" applyNumberFormat="1" applyFont="1" applyBorder="1" applyAlignment="1" applyProtection="1">
      <alignment horizontal="left" vertical="center" shrinkToFit="1"/>
      <protection locked="0"/>
    </xf>
    <xf numFmtId="42" fontId="7" fillId="0" borderId="30" xfId="7" applyNumberFormat="1" applyFont="1" applyBorder="1" applyAlignment="1" applyProtection="1">
      <alignment horizontal="right" vertical="center"/>
      <protection locked="0"/>
    </xf>
    <xf numFmtId="42" fontId="7" fillId="0" borderId="17" xfId="7" applyNumberFormat="1" applyFont="1" applyBorder="1" applyAlignment="1" applyProtection="1">
      <alignment horizontal="right" vertical="center"/>
      <protection locked="0"/>
    </xf>
    <xf numFmtId="42" fontId="7" fillId="0" borderId="27" xfId="7" applyNumberFormat="1" applyFont="1" applyBorder="1" applyAlignment="1" applyProtection="1">
      <alignment horizontal="right" vertical="center"/>
      <protection locked="0"/>
    </xf>
    <xf numFmtId="178" fontId="7" fillId="0" borderId="33" xfId="6" applyNumberFormat="1" applyFont="1" applyBorder="1" applyAlignment="1">
      <alignment horizontal="left" vertical="center"/>
    </xf>
    <xf numFmtId="178" fontId="7" fillId="0" borderId="36" xfId="6" applyNumberFormat="1" applyFont="1" applyBorder="1" applyAlignment="1">
      <alignment horizontal="left" vertical="center"/>
    </xf>
    <xf numFmtId="178" fontId="7" fillId="0" borderId="52" xfId="6" applyNumberFormat="1" applyFont="1" applyBorder="1" applyAlignment="1">
      <alignment horizontal="left" vertical="center"/>
    </xf>
    <xf numFmtId="0" fontId="7" fillId="0" borderId="38" xfId="6" applyFont="1" applyBorder="1" applyAlignment="1">
      <alignment horizontal="right" vertical="center"/>
    </xf>
    <xf numFmtId="0" fontId="7" fillId="0" borderId="53" xfId="6" applyFont="1" applyBorder="1" applyAlignment="1">
      <alignment horizontal="right" vertical="center"/>
    </xf>
    <xf numFmtId="0" fontId="7" fillId="0" borderId="39" xfId="6" applyFont="1" applyBorder="1" applyAlignment="1">
      <alignment horizontal="right" vertical="center"/>
    </xf>
    <xf numFmtId="9" fontId="7" fillId="0" borderId="30" xfId="6" applyNumberFormat="1" applyFont="1" applyBorder="1" applyAlignment="1" applyProtection="1">
      <alignment horizontal="center" vertical="center"/>
      <protection locked="0"/>
    </xf>
    <xf numFmtId="9" fontId="7" fillId="0" borderId="17" xfId="6" applyNumberFormat="1" applyFont="1" applyBorder="1" applyAlignment="1" applyProtection="1">
      <alignment horizontal="center" vertical="center"/>
      <protection locked="0"/>
    </xf>
    <xf numFmtId="9" fontId="7" fillId="0" borderId="27" xfId="6" applyNumberFormat="1" applyFont="1" applyBorder="1" applyAlignment="1" applyProtection="1">
      <alignment horizontal="center" vertical="center"/>
      <protection locked="0"/>
    </xf>
    <xf numFmtId="49" fontId="7" fillId="0" borderId="30" xfId="6" applyNumberFormat="1" applyFont="1" applyBorder="1" applyAlignment="1" applyProtection="1">
      <alignment horizontal="left" vertical="center"/>
      <protection locked="0"/>
    </xf>
    <xf numFmtId="49" fontId="7" fillId="0" borderId="17" xfId="6" applyNumberFormat="1" applyFont="1" applyBorder="1" applyAlignment="1" applyProtection="1">
      <alignment horizontal="left" vertical="center"/>
      <protection locked="0"/>
    </xf>
    <xf numFmtId="49" fontId="7" fillId="0" borderId="27" xfId="6" applyNumberFormat="1"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182" fontId="7" fillId="0" borderId="30" xfId="6" applyNumberFormat="1" applyFont="1" applyBorder="1" applyAlignment="1" applyProtection="1">
      <alignment horizontal="center" vertical="center"/>
      <protection locked="0"/>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7" fillId="0" borderId="61" xfId="6" applyFont="1" applyBorder="1" applyAlignment="1">
      <alignment horizontal="center" vertical="center" wrapText="1"/>
    </xf>
    <xf numFmtId="0" fontId="7" fillId="0" borderId="62" xfId="6" applyFont="1" applyBorder="1" applyAlignment="1">
      <alignment horizontal="center" vertical="center" wrapText="1"/>
    </xf>
    <xf numFmtId="0" fontId="7" fillId="0" borderId="48" xfId="6"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37" xfId="6" applyFont="1" applyBorder="1" applyAlignment="1">
      <alignment horizontal="center" vertical="center"/>
    </xf>
    <xf numFmtId="0" fontId="7" fillId="0" borderId="30" xfId="6" applyFont="1" applyBorder="1" applyAlignment="1" applyProtection="1">
      <alignment horizontal="left" vertical="center" wrapText="1"/>
      <protection locked="0"/>
    </xf>
    <xf numFmtId="0" fontId="7" fillId="0" borderId="17" xfId="6" applyFont="1" applyBorder="1" applyAlignment="1" applyProtection="1">
      <alignment horizontal="left" vertical="center" wrapText="1"/>
      <protection locked="0"/>
    </xf>
    <xf numFmtId="0" fontId="7" fillId="0" borderId="27" xfId="6" applyFont="1" applyBorder="1" applyAlignment="1" applyProtection="1">
      <alignment horizontal="left" vertical="center" wrapText="1"/>
      <protection locked="0"/>
    </xf>
    <xf numFmtId="0" fontId="7" fillId="0" borderId="6"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43" xfId="6" applyFont="1" applyBorder="1" applyAlignment="1">
      <alignment vertical="center"/>
    </xf>
    <xf numFmtId="0" fontId="7" fillId="3" borderId="2" xfId="6" applyFont="1" applyFill="1" applyBorder="1" applyAlignment="1">
      <alignment horizontal="left" vertical="center" wrapText="1"/>
    </xf>
    <xf numFmtId="0" fontId="7" fillId="3" borderId="7" xfId="6" applyFont="1" applyFill="1" applyBorder="1" applyAlignment="1">
      <alignment horizontal="left" vertical="center" wrapText="1"/>
    </xf>
    <xf numFmtId="0" fontId="7" fillId="3" borderId="5" xfId="6" applyFont="1" applyFill="1" applyBorder="1" applyAlignment="1">
      <alignment horizontal="left" vertical="center" wrapText="1"/>
    </xf>
    <xf numFmtId="0" fontId="7" fillId="0" borderId="37" xfId="6"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7" applyFont="1" applyAlignment="1">
      <alignment horizontal="center" vertical="center"/>
    </xf>
    <xf numFmtId="0" fontId="10" fillId="0" borderId="66" xfId="7"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7" applyFont="1" applyBorder="1" applyAlignment="1">
      <alignment horizontal="left" vertical="center" wrapText="1"/>
    </xf>
    <xf numFmtId="0" fontId="7" fillId="0" borderId="16"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0"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lignment horizontal="center" vertical="center"/>
    </xf>
    <xf numFmtId="0" fontId="7" fillId="6" borderId="54" xfId="7" applyFont="1" applyFill="1" applyBorder="1" applyAlignment="1">
      <alignment horizontal="center" vertical="center"/>
    </xf>
    <xf numFmtId="182" fontId="7" fillId="0" borderId="17" xfId="7" applyNumberFormat="1" applyFont="1" applyBorder="1" applyAlignment="1" applyProtection="1">
      <alignment horizontal="center" vertical="center"/>
      <protection locked="0"/>
    </xf>
    <xf numFmtId="182" fontId="7" fillId="0" borderId="27" xfId="7" applyNumberFormat="1" applyFont="1" applyBorder="1" applyAlignment="1" applyProtection="1">
      <alignment horizontal="center" vertical="center"/>
      <protection locked="0"/>
    </xf>
    <xf numFmtId="0" fontId="7" fillId="0" borderId="30" xfId="7" applyFont="1" applyBorder="1" applyAlignment="1" applyProtection="1">
      <alignment horizontal="left" vertical="center" shrinkToFit="1"/>
      <protection locked="0"/>
    </xf>
    <xf numFmtId="0" fontId="7" fillId="0" borderId="17" xfId="7" applyFont="1" applyBorder="1" applyAlignment="1" applyProtection="1">
      <alignment horizontal="left" vertical="center" shrinkToFit="1"/>
      <protection locked="0"/>
    </xf>
    <xf numFmtId="0" fontId="7" fillId="0" borderId="27" xfId="7" applyFont="1" applyBorder="1" applyAlignment="1" applyProtection="1">
      <alignment horizontal="left" vertical="center" shrinkToFit="1"/>
      <protection locked="0"/>
    </xf>
    <xf numFmtId="0" fontId="7" fillId="0" borderId="0" xfId="6" applyFont="1" applyAlignment="1">
      <alignment horizontal="right" vertical="center"/>
    </xf>
    <xf numFmtId="0" fontId="7" fillId="0" borderId="3" xfId="6" applyFont="1" applyBorder="1" applyAlignment="1">
      <alignment horizontal="right" vertical="center"/>
    </xf>
    <xf numFmtId="9" fontId="7" fillId="0" borderId="33" xfId="7" applyNumberFormat="1" applyFont="1" applyBorder="1" applyAlignment="1" applyProtection="1">
      <alignment horizontal="center" vertical="center" shrinkToFit="1"/>
      <protection locked="0"/>
    </xf>
    <xf numFmtId="9" fontId="7" fillId="0" borderId="64" xfId="7" applyNumberFormat="1" applyFont="1" applyBorder="1" applyAlignment="1" applyProtection="1">
      <alignment horizontal="center" vertical="center" shrinkToFit="1"/>
      <protection locked="0"/>
    </xf>
    <xf numFmtId="0" fontId="7" fillId="0" borderId="19" xfId="7" applyFont="1" applyBorder="1" applyAlignment="1">
      <alignment vertical="center"/>
    </xf>
    <xf numFmtId="0" fontId="7" fillId="0" borderId="0" xfId="7" applyFont="1" applyAlignment="1">
      <alignment vertical="center"/>
    </xf>
    <xf numFmtId="0" fontId="7" fillId="0" borderId="14" xfId="7" applyFont="1" applyBorder="1" applyAlignment="1">
      <alignment vertical="center"/>
    </xf>
    <xf numFmtId="49" fontId="7" fillId="0" borderId="30"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2" xfId="7" applyFont="1" applyBorder="1" applyAlignment="1">
      <alignment horizontal="center" vertical="center"/>
    </xf>
    <xf numFmtId="0" fontId="7" fillId="0" borderId="16" xfId="7" applyFont="1" applyBorder="1" applyAlignment="1">
      <alignment horizontal="center" vertical="center"/>
    </xf>
    <xf numFmtId="0" fontId="7" fillId="0" borderId="0" xfId="7" applyFont="1" applyAlignment="1">
      <alignment horizontal="center" vertical="center"/>
    </xf>
    <xf numFmtId="0" fontId="7" fillId="0" borderId="3" xfId="7" applyFont="1" applyBorder="1" applyAlignment="1">
      <alignment horizontal="center" vertical="center"/>
    </xf>
    <xf numFmtId="0" fontId="7" fillId="0" borderId="7" xfId="7" applyFont="1" applyBorder="1" applyAlignment="1">
      <alignment horizontal="center" vertical="center"/>
    </xf>
    <xf numFmtId="0" fontId="7" fillId="0" borderId="5" xfId="7" applyFont="1" applyBorder="1" applyAlignment="1">
      <alignment horizontal="center" vertical="center"/>
    </xf>
    <xf numFmtId="42" fontId="7" fillId="0" borderId="30" xfId="7" applyNumberFormat="1" applyFont="1" applyBorder="1" applyAlignment="1" applyProtection="1">
      <alignment horizontal="left" vertical="center"/>
      <protection locked="0"/>
    </xf>
    <xf numFmtId="42" fontId="7" fillId="0" borderId="27" xfId="7" applyNumberFormat="1" applyFont="1" applyBorder="1" applyAlignment="1" applyProtection="1">
      <alignment horizontal="left" vertical="center"/>
      <protection locked="0"/>
    </xf>
    <xf numFmtId="42" fontId="7" fillId="0" borderId="36" xfId="7" applyNumberFormat="1" applyFont="1" applyBorder="1" applyAlignment="1">
      <alignment horizontal="left" vertical="center"/>
    </xf>
    <xf numFmtId="42" fontId="7" fillId="0" borderId="52" xfId="7" applyNumberFormat="1" applyFont="1" applyBorder="1" applyAlignment="1">
      <alignment horizontal="left" vertical="center"/>
    </xf>
    <xf numFmtId="0" fontId="7" fillId="0" borderId="30" xfId="7" applyFont="1" applyBorder="1" applyAlignment="1" applyProtection="1">
      <alignment horizontal="left" vertical="center"/>
      <protection locked="0"/>
    </xf>
    <xf numFmtId="0" fontId="7" fillId="0" borderId="17" xfId="7" applyFont="1" applyBorder="1" applyAlignment="1" applyProtection="1">
      <alignment horizontal="left" vertical="center"/>
      <protection locked="0"/>
    </xf>
    <xf numFmtId="0" fontId="7" fillId="0" borderId="27" xfId="7" applyFont="1" applyBorder="1" applyAlignment="1" applyProtection="1">
      <alignment horizontal="left" vertical="center"/>
      <protection locked="0"/>
    </xf>
    <xf numFmtId="49" fontId="7" fillId="0" borderId="30" xfId="7" applyNumberFormat="1" applyFont="1" applyBorder="1" applyAlignment="1" applyProtection="1">
      <alignment horizontal="left" vertical="top" wrapText="1"/>
      <protection locked="0"/>
    </xf>
    <xf numFmtId="49" fontId="7" fillId="0" borderId="17" xfId="7" applyNumberFormat="1" applyFont="1" applyBorder="1" applyAlignment="1" applyProtection="1">
      <alignment horizontal="left" vertical="top" wrapText="1"/>
      <protection locked="0"/>
    </xf>
    <xf numFmtId="49" fontId="7" fillId="0" borderId="27" xfId="7" applyNumberFormat="1" applyFont="1" applyBorder="1" applyAlignment="1" applyProtection="1">
      <alignment horizontal="left" vertical="top" wrapText="1"/>
      <protection locked="0"/>
    </xf>
    <xf numFmtId="0" fontId="7" fillId="0" borderId="30" xfId="7"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7" applyNumberFormat="1" applyFont="1" applyBorder="1" applyAlignment="1" applyProtection="1">
      <alignment horizontal="center" vertical="center"/>
      <protection locked="0"/>
    </xf>
    <xf numFmtId="0" fontId="7" fillId="3" borderId="1" xfId="7" applyFont="1" applyFill="1" applyBorder="1" applyAlignment="1">
      <alignment horizontal="left" vertical="center" wrapText="1"/>
    </xf>
    <xf numFmtId="0" fontId="7" fillId="3" borderId="16" xfId="7" applyFont="1" applyFill="1" applyBorder="1" applyAlignment="1">
      <alignment horizontal="left" vertical="center" wrapText="1"/>
    </xf>
    <xf numFmtId="0" fontId="7" fillId="3" borderId="10" xfId="7" applyFont="1" applyFill="1" applyBorder="1" applyAlignment="1">
      <alignment horizontal="left" vertical="center" wrapText="1"/>
    </xf>
    <xf numFmtId="0" fontId="7" fillId="3" borderId="23"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14" xfId="7" applyFont="1" applyFill="1" applyBorder="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3" borderId="8" xfId="7" applyFont="1" applyFill="1" applyBorder="1" applyAlignment="1">
      <alignment horizontal="left" vertical="center" wrapText="1"/>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1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3"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49" fontId="7" fillId="0" borderId="3" xfId="7" applyNumberFormat="1" applyFont="1" applyBorder="1" applyAlignment="1">
      <alignment horizontal="center" vertical="center" wrapText="1"/>
    </xf>
    <xf numFmtId="49" fontId="7" fillId="0" borderId="7" xfId="7" applyNumberFormat="1" applyFont="1" applyBorder="1" applyAlignment="1">
      <alignment horizontal="center" vertical="center" wrapText="1"/>
    </xf>
    <xf numFmtId="49" fontId="7" fillId="0" borderId="17" xfId="7" applyNumberFormat="1" applyFont="1" applyBorder="1" applyAlignment="1" applyProtection="1">
      <alignment horizontal="center" vertical="center" shrinkToFit="1"/>
      <protection locked="0"/>
    </xf>
    <xf numFmtId="0" fontId="24" fillId="0" borderId="0" xfId="7" applyFont="1"/>
    <xf numFmtId="0" fontId="7" fillId="0" borderId="33" xfId="7" applyFont="1" applyBorder="1" applyAlignment="1">
      <alignment horizontal="center" vertical="center"/>
    </xf>
    <xf numFmtId="0" fontId="7" fillId="0" borderId="36" xfId="7" applyFont="1" applyBorder="1" applyAlignment="1">
      <alignment horizontal="center" vertical="center"/>
    </xf>
    <xf numFmtId="0" fontId="3" fillId="0" borderId="61" xfId="6" applyFont="1" applyBorder="1" applyAlignment="1">
      <alignment horizontal="center" vertical="center" wrapText="1"/>
    </xf>
    <xf numFmtId="0" fontId="3" fillId="0" borderId="62" xfId="6" applyFont="1" applyBorder="1" applyAlignment="1">
      <alignment horizontal="center" vertical="center" wrapText="1"/>
    </xf>
    <xf numFmtId="0" fontId="3" fillId="0" borderId="48" xfId="6" applyFont="1" applyBorder="1" applyAlignment="1">
      <alignment horizontal="center" vertical="center" wrapText="1"/>
    </xf>
    <xf numFmtId="49" fontId="7" fillId="0" borderId="30" xfId="7" applyNumberFormat="1" applyFont="1" applyBorder="1" applyAlignment="1" applyProtection="1">
      <alignment horizontal="left" vertical="center" wrapText="1" shrinkToFit="1"/>
      <protection locked="0"/>
    </xf>
    <xf numFmtId="49" fontId="7" fillId="0" borderId="17" xfId="7" applyNumberFormat="1" applyFont="1" applyBorder="1" applyAlignment="1" applyProtection="1">
      <alignment horizontal="left" vertical="center" wrapText="1" shrinkToFit="1"/>
      <protection locked="0"/>
    </xf>
    <xf numFmtId="49" fontId="7" fillId="0" borderId="27" xfId="7" applyNumberFormat="1" applyFont="1" applyBorder="1" applyAlignment="1" applyProtection="1">
      <alignment horizontal="left" vertical="center" wrapText="1" shrinkToFit="1"/>
      <protection locked="0"/>
    </xf>
    <xf numFmtId="187" fontId="7" fillId="5" borderId="30" xfId="7" applyNumberFormat="1" applyFont="1" applyFill="1" applyBorder="1" applyAlignment="1" applyProtection="1">
      <alignment horizontal="center" vertical="center"/>
      <protection locked="0"/>
    </xf>
    <xf numFmtId="187" fontId="7" fillId="5" borderId="17" xfId="7" applyNumberFormat="1" applyFont="1" applyFill="1" applyBorder="1" applyAlignment="1" applyProtection="1">
      <alignment horizontal="center" vertical="center"/>
      <protection locked="0"/>
    </xf>
    <xf numFmtId="187" fontId="7" fillId="5" borderId="27" xfId="7" applyNumberFormat="1" applyFont="1" applyFill="1" applyBorder="1" applyAlignment="1" applyProtection="1">
      <alignment horizontal="center" vertical="center"/>
      <protection locked="0"/>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Border="1" applyAlignment="1">
      <alignment horizontal="center" vertical="center"/>
    </xf>
    <xf numFmtId="0" fontId="7" fillId="0" borderId="27" xfId="7" applyFont="1" applyBorder="1" applyAlignment="1">
      <alignment horizontal="center" vertical="center"/>
    </xf>
    <xf numFmtId="187" fontId="7" fillId="0" borderId="30" xfId="7" applyNumberFormat="1" applyFont="1" applyBorder="1" applyAlignment="1" applyProtection="1">
      <alignment horizontal="center" vertical="center"/>
      <protection locked="0"/>
    </xf>
    <xf numFmtId="187" fontId="7" fillId="0" borderId="17" xfId="7" applyNumberFormat="1" applyFont="1" applyBorder="1" applyAlignment="1" applyProtection="1">
      <alignment horizontal="center" vertical="center"/>
      <protection locked="0"/>
    </xf>
    <xf numFmtId="187" fontId="7" fillId="0" borderId="27" xfId="7" applyNumberFormat="1" applyFont="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2" borderId="33" xfId="6" applyFont="1" applyFill="1" applyBorder="1" applyAlignment="1" applyProtection="1">
      <alignment horizontal="center" vertical="center" shrinkToFit="1"/>
      <protection locked="0"/>
    </xf>
    <xf numFmtId="0" fontId="7" fillId="2" borderId="36" xfId="6" applyFont="1" applyFill="1" applyBorder="1" applyAlignment="1" applyProtection="1">
      <alignment horizontal="center" vertical="center" shrinkToFit="1"/>
      <protection locked="0"/>
    </xf>
    <xf numFmtId="0" fontId="7" fillId="2" borderId="64" xfId="6" applyFont="1" applyFill="1" applyBorder="1" applyAlignment="1" applyProtection="1">
      <alignment horizontal="center" vertical="center" shrinkToFit="1"/>
      <protection locked="0"/>
    </xf>
    <xf numFmtId="0" fontId="7" fillId="0" borderId="72" xfId="6" applyFont="1" applyBorder="1" applyAlignment="1">
      <alignment horizontal="center" vertical="center" shrinkToFit="1"/>
    </xf>
    <xf numFmtId="0" fontId="7" fillId="0" borderId="4" xfId="6" applyFont="1" applyBorder="1" applyAlignment="1">
      <alignment horizontal="center" vertical="center" shrinkToFit="1"/>
    </xf>
    <xf numFmtId="0" fontId="7" fillId="0" borderId="11" xfId="6" applyFont="1" applyBorder="1" applyAlignment="1">
      <alignment horizontal="center" vertical="center" shrinkToFit="1"/>
    </xf>
    <xf numFmtId="0" fontId="7" fillId="2" borderId="61" xfId="6" applyFont="1" applyFill="1" applyBorder="1" applyAlignment="1" applyProtection="1">
      <alignment horizontal="center" vertical="center"/>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0" borderId="38" xfId="6" applyFont="1" applyBorder="1" applyAlignment="1">
      <alignment horizontal="left" vertical="center" shrinkToFit="1"/>
    </xf>
    <xf numFmtId="0" fontId="7" fillId="0" borderId="53" xfId="6" applyFont="1" applyBorder="1" applyAlignment="1">
      <alignment horizontal="left" vertical="center" shrinkToFit="1"/>
    </xf>
    <xf numFmtId="0" fontId="7" fillId="0" borderId="54" xfId="6"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6" applyFont="1" applyBorder="1" applyAlignment="1">
      <alignment horizontal="center" vertical="center"/>
    </xf>
    <xf numFmtId="0" fontId="7" fillId="0" borderId="9" xfId="6" applyFont="1" applyBorder="1" applyAlignment="1">
      <alignment horizontal="center" vertical="center"/>
    </xf>
    <xf numFmtId="0" fontId="7" fillId="0" borderId="1" xfId="6" applyFont="1" applyBorder="1" applyAlignment="1">
      <alignment horizontal="center" vertical="center"/>
    </xf>
    <xf numFmtId="0" fontId="7" fillId="5" borderId="30" xfId="6" applyFont="1" applyFill="1" applyBorder="1" applyAlignment="1" applyProtection="1">
      <alignment horizontal="center" vertical="center"/>
      <protection locked="0"/>
    </xf>
    <xf numFmtId="0" fontId="7" fillId="5" borderId="17" xfId="6" applyFont="1" applyFill="1" applyBorder="1" applyAlignment="1" applyProtection="1">
      <alignment horizontal="center" vertical="center"/>
      <protection locked="0"/>
    </xf>
    <xf numFmtId="0" fontId="7" fillId="5" borderId="27" xfId="6" applyFont="1" applyFill="1" applyBorder="1" applyAlignment="1" applyProtection="1">
      <alignment horizontal="center" vertical="center"/>
      <protection locked="0"/>
    </xf>
    <xf numFmtId="0" fontId="7" fillId="0" borderId="30"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27" xfId="6" applyFont="1" applyBorder="1" applyAlignment="1" applyProtection="1">
      <alignment horizontal="left" vertical="top" wrapText="1"/>
      <protection locked="0"/>
    </xf>
    <xf numFmtId="0" fontId="7" fillId="0" borderId="30" xfId="0" applyFont="1" applyBorder="1" applyAlignment="1" applyProtection="1">
      <alignment horizontal="center" vertical="center"/>
      <protection locked="0"/>
    </xf>
    <xf numFmtId="0" fontId="7" fillId="5" borderId="97" xfId="6" applyFont="1" applyFill="1" applyBorder="1" applyAlignment="1">
      <alignment horizontal="center" vertical="center" wrapText="1" shrinkToFit="1"/>
    </xf>
    <xf numFmtId="0" fontId="7" fillId="5" borderId="98" xfId="6" applyFont="1" applyFill="1" applyBorder="1" applyAlignment="1">
      <alignment horizontal="center" vertical="center" wrapText="1" shrinkToFit="1"/>
    </xf>
    <xf numFmtId="0" fontId="7" fillId="5" borderId="99" xfId="6" applyFont="1" applyFill="1" applyBorder="1" applyAlignment="1">
      <alignment horizontal="center" vertical="center" wrapText="1" shrinkToFit="1"/>
    </xf>
    <xf numFmtId="0" fontId="7" fillId="5" borderId="100" xfId="6" applyFont="1" applyFill="1" applyBorder="1" applyAlignment="1">
      <alignment horizontal="center" vertical="center" wrapText="1" shrinkToFit="1"/>
    </xf>
    <xf numFmtId="0" fontId="7" fillId="0" borderId="79" xfId="6"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28" xfId="6" applyFont="1" applyBorder="1" applyAlignment="1">
      <alignment horizontal="center" vertical="center" wrapText="1"/>
    </xf>
    <xf numFmtId="0" fontId="7" fillId="0" borderId="30" xfId="6" applyFont="1" applyBorder="1" applyAlignment="1" applyProtection="1">
      <alignment horizontal="center" vertical="center" wrapText="1"/>
      <protection locked="0"/>
    </xf>
    <xf numFmtId="0" fontId="7" fillId="3" borderId="4" xfId="6" applyFont="1" applyFill="1" applyBorder="1" applyAlignment="1">
      <alignment horizontal="left" vertical="center" wrapText="1"/>
    </xf>
    <xf numFmtId="0" fontId="7" fillId="2" borderId="30" xfId="6" applyFont="1" applyFill="1" applyBorder="1" applyAlignment="1" applyProtection="1">
      <alignment horizontal="center" vertical="center" shrinkToFit="1"/>
      <protection locked="0"/>
    </xf>
    <xf numFmtId="0" fontId="7" fillId="2" borderId="17" xfId="6" applyFont="1" applyFill="1" applyBorder="1" applyAlignment="1" applyProtection="1">
      <alignment horizontal="center" vertical="center" shrinkToFit="1"/>
      <protection locked="0"/>
    </xf>
    <xf numFmtId="0" fontId="7" fillId="2" borderId="27" xfId="6"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Font="1" applyBorder="1" applyAlignment="1">
      <alignment horizontal="center" vertical="center" wrapText="1"/>
    </xf>
    <xf numFmtId="0" fontId="7" fillId="0" borderId="8" xfId="6" applyFont="1" applyBorder="1" applyAlignment="1">
      <alignment horizontal="center" vertical="center" shrinkToFit="1"/>
    </xf>
    <xf numFmtId="0" fontId="7" fillId="0" borderId="40" xfId="6" applyFont="1" applyBorder="1" applyAlignment="1">
      <alignment horizontal="center" vertical="center" shrinkToFit="1"/>
    </xf>
    <xf numFmtId="0" fontId="7" fillId="0" borderId="30" xfId="6" applyFont="1" applyBorder="1" applyAlignment="1" applyProtection="1">
      <alignment horizontal="center" vertical="center"/>
      <protection locked="0"/>
    </xf>
    <xf numFmtId="0" fontId="7" fillId="0" borderId="17" xfId="6"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6" applyFont="1" applyBorder="1" applyAlignment="1">
      <alignment horizontal="center" vertical="center" wrapText="1"/>
    </xf>
    <xf numFmtId="0" fontId="7" fillId="2" borderId="30" xfId="6" applyFont="1" applyFill="1" applyBorder="1" applyAlignment="1" applyProtection="1">
      <alignment horizontal="center" vertical="center" wrapText="1" shrinkToFit="1"/>
      <protection locked="0"/>
    </xf>
    <xf numFmtId="0" fontId="7" fillId="0" borderId="1" xfId="6" applyFont="1" applyBorder="1" applyAlignment="1">
      <alignmen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23" xfId="6" applyFont="1" applyBorder="1" applyAlignment="1">
      <alignment vertical="center" wrapText="1"/>
    </xf>
    <xf numFmtId="0" fontId="7" fillId="0" borderId="0" xfId="6" applyFont="1" applyAlignment="1">
      <alignment vertical="center" wrapText="1"/>
    </xf>
    <xf numFmtId="0" fontId="7" fillId="0" borderId="14" xfId="6" applyFont="1" applyBorder="1" applyAlignment="1">
      <alignment vertical="center" wrapText="1"/>
    </xf>
    <xf numFmtId="0" fontId="7" fillId="0" borderId="6" xfId="6" applyFont="1" applyBorder="1" applyAlignment="1">
      <alignmen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9" xfId="6" applyNumberFormat="1" applyFont="1" applyBorder="1" applyAlignment="1">
      <alignment horizontal="center" vertical="center" wrapText="1"/>
    </xf>
    <xf numFmtId="49" fontId="7" fillId="0" borderId="34" xfId="6" applyNumberFormat="1" applyFont="1" applyBorder="1" applyAlignment="1">
      <alignment horizontal="center" vertical="center" wrapText="1"/>
    </xf>
    <xf numFmtId="49" fontId="7" fillId="0" borderId="40" xfId="6" applyNumberFormat="1" applyFont="1" applyBorder="1" applyAlignment="1">
      <alignment horizontal="center" vertical="center" wrapText="1"/>
    </xf>
    <xf numFmtId="0" fontId="7" fillId="0" borderId="31" xfId="6" applyFont="1" applyBorder="1" applyAlignment="1">
      <alignment vertical="center" shrinkToFit="1"/>
    </xf>
    <xf numFmtId="0" fontId="7" fillId="0" borderId="32" xfId="6" applyFont="1" applyBorder="1" applyAlignment="1">
      <alignment vertical="center" shrinkToFit="1"/>
    </xf>
    <xf numFmtId="0" fontId="7" fillId="0" borderId="24" xfId="6" applyFont="1" applyBorder="1" applyAlignment="1">
      <alignment vertical="center" shrinkToFit="1"/>
    </xf>
    <xf numFmtId="0" fontId="7" fillId="0" borderId="22" xfId="6" applyFont="1" applyBorder="1" applyAlignment="1">
      <alignment horizontal="center" vertical="center"/>
    </xf>
    <xf numFmtId="0" fontId="7" fillId="0" borderId="12" xfId="6" applyFont="1" applyBorder="1" applyAlignment="1">
      <alignment horizontal="center" vertical="center"/>
    </xf>
    <xf numFmtId="0" fontId="7" fillId="5" borderId="45" xfId="6" applyFont="1" applyFill="1" applyBorder="1" applyAlignment="1" applyProtection="1">
      <alignment horizontal="center" vertical="center" shrinkToFit="1"/>
      <protection locked="0"/>
    </xf>
    <xf numFmtId="0" fontId="7" fillId="5" borderId="46" xfId="6" applyFont="1" applyFill="1" applyBorder="1" applyAlignment="1" applyProtection="1">
      <alignment horizontal="center" vertical="center" shrinkToFit="1"/>
      <protection locked="0"/>
    </xf>
    <xf numFmtId="0" fontId="7" fillId="5" borderId="33" xfId="6" applyFont="1" applyFill="1" applyBorder="1" applyAlignment="1" applyProtection="1">
      <alignment horizontal="center" vertical="center" shrinkToFit="1"/>
      <protection locked="0"/>
    </xf>
    <xf numFmtId="0" fontId="7" fillId="5" borderId="64" xfId="6"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6" applyFont="1" applyBorder="1" applyAlignment="1">
      <alignment horizontal="center" vertical="center"/>
    </xf>
    <xf numFmtId="0" fontId="7" fillId="0" borderId="23" xfId="6" applyFont="1" applyBorder="1" applyAlignment="1">
      <alignment horizontal="center" vertical="center"/>
    </xf>
    <xf numFmtId="0" fontId="7" fillId="0" borderId="14" xfId="6" applyFont="1" applyBorder="1" applyAlignment="1">
      <alignment horizontal="center" vertical="center"/>
    </xf>
    <xf numFmtId="0" fontId="7" fillId="0" borderId="8" xfId="6"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6" applyFont="1" applyBorder="1" applyAlignment="1">
      <alignment horizontal="center" vertical="center"/>
    </xf>
    <xf numFmtId="0" fontId="7" fillId="0" borderId="78" xfId="6" applyFont="1" applyBorder="1" applyAlignment="1">
      <alignment horizontal="center" vertical="center"/>
    </xf>
    <xf numFmtId="0" fontId="7" fillId="2" borderId="79" xfId="6" applyFont="1" applyFill="1" applyBorder="1" applyAlignment="1">
      <alignment horizontal="center" vertical="center" shrinkToFit="1"/>
    </xf>
    <xf numFmtId="0" fontId="7" fillId="2" borderId="80" xfId="6" applyFont="1" applyFill="1" applyBorder="1" applyAlignment="1">
      <alignment horizontal="center" vertical="center" shrinkToFit="1"/>
    </xf>
    <xf numFmtId="0" fontId="7" fillId="2" borderId="81" xfId="6" applyFont="1" applyFill="1" applyBorder="1" applyAlignment="1">
      <alignment horizontal="center" vertical="center" shrinkToFit="1"/>
    </xf>
    <xf numFmtId="0" fontId="7" fillId="0" borderId="74" xfId="6" applyFont="1" applyBorder="1" applyAlignment="1">
      <alignment horizontal="center" vertical="center"/>
    </xf>
    <xf numFmtId="0" fontId="7" fillId="0" borderId="91" xfId="6" applyFont="1" applyBorder="1" applyAlignment="1">
      <alignment horizontal="center" vertical="center"/>
    </xf>
    <xf numFmtId="0" fontId="7" fillId="0" borderId="87" xfId="6" applyFont="1" applyBorder="1" applyAlignment="1">
      <alignment horizontal="center" vertical="center"/>
    </xf>
    <xf numFmtId="0" fontId="7" fillId="0" borderId="88" xfId="6" applyFont="1" applyBorder="1" applyAlignment="1">
      <alignment horizontal="center" vertical="center"/>
    </xf>
    <xf numFmtId="0" fontId="7" fillId="5" borderId="30" xfId="6" applyFont="1" applyFill="1" applyBorder="1" applyAlignment="1" applyProtection="1">
      <alignment horizontal="center" vertical="center" shrinkToFit="1"/>
      <protection locked="0"/>
    </xf>
    <xf numFmtId="0" fontId="7" fillId="5" borderId="17" xfId="6" applyFont="1" applyFill="1" applyBorder="1" applyAlignment="1" applyProtection="1">
      <alignment horizontal="center" vertical="center" shrinkToFit="1"/>
      <protection locked="0"/>
    </xf>
    <xf numFmtId="0" fontId="7" fillId="5" borderId="27" xfId="6" applyFont="1" applyFill="1" applyBorder="1" applyAlignment="1" applyProtection="1">
      <alignment horizontal="center" vertical="center" shrinkToFit="1"/>
      <protection locked="0"/>
    </xf>
    <xf numFmtId="0" fontId="7" fillId="0" borderId="45"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92" xfId="6" applyFont="1" applyBorder="1" applyAlignment="1">
      <alignment horizontal="center" vertical="center"/>
    </xf>
    <xf numFmtId="0" fontId="7" fillId="0" borderId="93" xfId="6" applyFont="1" applyBorder="1" applyAlignment="1">
      <alignment horizontal="center" vertical="center"/>
    </xf>
    <xf numFmtId="0" fontId="7" fillId="0" borderId="79" xfId="6"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80" xfId="6" applyFont="1" applyBorder="1" applyAlignment="1">
      <alignment horizontal="left" vertical="center" shrinkToFit="1"/>
    </xf>
    <xf numFmtId="0" fontId="7" fillId="0" borderId="81" xfId="6"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6" applyFont="1" applyFill="1" applyBorder="1" applyAlignment="1">
      <alignment horizontal="center" vertical="center" shrinkToFit="1"/>
    </xf>
    <xf numFmtId="0" fontId="7" fillId="5" borderId="80" xfId="6" applyFont="1" applyFill="1" applyBorder="1" applyAlignment="1">
      <alignment horizontal="center" vertical="center" shrinkToFit="1"/>
    </xf>
    <xf numFmtId="0" fontId="7" fillId="5" borderId="81" xfId="6" applyFont="1" applyFill="1" applyBorder="1" applyAlignment="1">
      <alignment horizontal="center" vertical="center" shrinkToFit="1"/>
    </xf>
    <xf numFmtId="0" fontId="7" fillId="0" borderId="79" xfId="6" applyFont="1" applyBorder="1" applyAlignment="1">
      <alignment horizontal="center" vertical="center" shrinkToFit="1"/>
    </xf>
    <xf numFmtId="0" fontId="7" fillId="0" borderId="80" xfId="6" applyFont="1" applyBorder="1" applyAlignment="1">
      <alignment horizontal="center" vertical="center" shrinkToFit="1"/>
    </xf>
    <xf numFmtId="0" fontId="7" fillId="0" borderId="81" xfId="6"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3" borderId="74" xfId="6" applyFont="1" applyFill="1" applyBorder="1" applyAlignment="1">
      <alignment horizontal="left" vertical="center" wrapText="1"/>
    </xf>
    <xf numFmtId="0" fontId="7" fillId="3" borderId="75" xfId="6" applyFont="1" applyFill="1" applyBorder="1" applyAlignment="1">
      <alignment horizontal="left" vertical="center" wrapText="1"/>
    </xf>
    <xf numFmtId="0" fontId="7" fillId="3" borderId="76" xfId="6" applyFont="1" applyFill="1" applyBorder="1" applyAlignment="1">
      <alignment horizontal="left" vertical="center"/>
    </xf>
    <xf numFmtId="0" fontId="7" fillId="3" borderId="82" xfId="6" applyFont="1" applyFill="1" applyBorder="1" applyAlignment="1">
      <alignment horizontal="left" vertical="center" wrapText="1"/>
    </xf>
    <xf numFmtId="0" fontId="7" fillId="3" borderId="83" xfId="6" applyFont="1" applyFill="1" applyBorder="1" applyAlignment="1">
      <alignment horizontal="left" vertical="center" wrapText="1"/>
    </xf>
    <xf numFmtId="0" fontId="7" fillId="3" borderId="84" xfId="6" applyFont="1" applyFill="1" applyBorder="1" applyAlignment="1">
      <alignment horizontal="left" vertical="center"/>
    </xf>
    <xf numFmtId="0" fontId="7" fillId="3" borderId="82" xfId="6" applyFont="1" applyFill="1" applyBorder="1" applyAlignment="1">
      <alignment horizontal="left" vertical="center"/>
    </xf>
    <xf numFmtId="0" fontId="7" fillId="3" borderId="83" xfId="6"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6" applyFont="1" applyBorder="1" applyAlignment="1">
      <alignment horizontal="center" vertical="center" wrapText="1"/>
    </xf>
    <xf numFmtId="0" fontId="7" fillId="0" borderId="78" xfId="6" applyFont="1" applyBorder="1" applyAlignment="1">
      <alignment horizontal="center" vertical="center" wrapText="1"/>
    </xf>
    <xf numFmtId="0" fontId="7" fillId="0" borderId="85" xfId="6" applyFont="1" applyBorder="1" applyAlignment="1">
      <alignment horizontal="center" vertical="center"/>
    </xf>
    <xf numFmtId="0" fontId="7" fillId="0" borderId="86" xfId="6" applyFont="1" applyBorder="1" applyAlignment="1">
      <alignment horizontal="center" vertical="center"/>
    </xf>
    <xf numFmtId="49" fontId="7" fillId="3" borderId="9" xfId="6" applyNumberFormat="1" applyFont="1" applyFill="1" applyBorder="1" applyAlignment="1">
      <alignment horizontal="center" vertical="center" wrapText="1"/>
    </xf>
    <xf numFmtId="49" fontId="7" fillId="3" borderId="34" xfId="6" applyNumberFormat="1" applyFont="1" applyFill="1" applyBorder="1" applyAlignment="1">
      <alignment horizontal="center" vertical="center" wrapText="1"/>
    </xf>
    <xf numFmtId="0" fontId="7" fillId="2" borderId="30" xfId="6" applyFont="1" applyFill="1" applyBorder="1" applyAlignment="1" applyProtection="1">
      <alignment horizontal="center" vertical="center" wrapText="1"/>
      <protection locked="0"/>
    </xf>
    <xf numFmtId="0" fontId="7" fillId="2" borderId="17" xfId="6" applyFont="1" applyFill="1" applyBorder="1" applyAlignment="1" applyProtection="1">
      <alignment horizontal="center" vertical="center" wrapText="1"/>
      <protection locked="0"/>
    </xf>
    <xf numFmtId="0" fontId="7" fillId="2" borderId="27" xfId="6" applyFont="1" applyFill="1" applyBorder="1" applyAlignment="1" applyProtection="1">
      <alignment horizontal="center" vertical="center" wrapText="1"/>
      <protection locked="0"/>
    </xf>
    <xf numFmtId="0" fontId="7" fillId="0" borderId="30" xfId="6" applyFont="1" applyBorder="1" applyAlignment="1">
      <alignment horizontal="left" vertical="center" wrapText="1" shrinkToFit="1"/>
    </xf>
    <xf numFmtId="0" fontId="7" fillId="0" borderId="17" xfId="6" applyFont="1" applyBorder="1" applyAlignment="1">
      <alignment horizontal="left" vertical="center" wrapText="1" shrinkToFit="1"/>
    </xf>
    <xf numFmtId="0" fontId="7" fillId="0" borderId="47" xfId="6" applyFont="1" applyBorder="1" applyAlignment="1">
      <alignment horizontal="left" vertical="center" wrapText="1" shrinkToFit="1"/>
    </xf>
    <xf numFmtId="0" fontId="7" fillId="0" borderId="30" xfId="6" applyFont="1" applyBorder="1" applyAlignment="1" applyProtection="1">
      <alignment horizontal="center" vertical="center" shrinkToFit="1"/>
      <protection locked="0"/>
    </xf>
    <xf numFmtId="0" fontId="7" fillId="0" borderId="17" xfId="6" applyFont="1" applyBorder="1" applyAlignment="1" applyProtection="1">
      <alignment horizontal="center" vertical="center" shrinkToFit="1"/>
      <protection locked="0"/>
    </xf>
    <xf numFmtId="0" fontId="7" fillId="0" borderId="27" xfId="6" applyFont="1" applyBorder="1" applyAlignment="1" applyProtection="1">
      <alignment horizontal="center" vertical="center" shrinkToFit="1"/>
      <protection locked="0"/>
    </xf>
    <xf numFmtId="49" fontId="7" fillId="3" borderId="40" xfId="6" applyNumberFormat="1" applyFont="1" applyFill="1" applyBorder="1" applyAlignment="1">
      <alignment horizontal="center" vertical="center" wrapText="1"/>
    </xf>
    <xf numFmtId="0" fontId="7" fillId="5" borderId="27" xfId="0" applyFont="1" applyFill="1" applyBorder="1" applyAlignment="1" applyProtection="1">
      <alignment horizontal="center" vertical="center" shrinkToFit="1"/>
      <protection locked="0"/>
    </xf>
    <xf numFmtId="0" fontId="7" fillId="0" borderId="30" xfId="6" applyFont="1" applyBorder="1" applyAlignment="1">
      <alignment horizontal="center" vertical="center" shrinkToFit="1"/>
    </xf>
    <xf numFmtId="0" fontId="7" fillId="0" borderId="17" xfId="6" applyFont="1" applyBorder="1" applyAlignment="1">
      <alignment horizontal="center" vertical="center" shrinkToFit="1"/>
    </xf>
    <xf numFmtId="0" fontId="7" fillId="0" borderId="4" xfId="7" applyFont="1" applyBorder="1" applyAlignment="1">
      <alignment horizontal="center" vertical="center"/>
    </xf>
    <xf numFmtId="0" fontId="2" fillId="0" borderId="30" xfId="7" applyFont="1" applyBorder="1" applyAlignment="1">
      <alignment horizontal="center" vertical="center"/>
    </xf>
    <xf numFmtId="0" fontId="2" fillId="0" borderId="17" xfId="7" applyFont="1" applyBorder="1" applyAlignment="1">
      <alignment horizontal="center" vertical="center"/>
    </xf>
    <xf numFmtId="0" fontId="2" fillId="0" borderId="27" xfId="7"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6" xfId="5" applyFont="1" applyBorder="1" applyAlignment="1">
      <alignment horizontal="right" vertical="center" wrapText="1"/>
    </xf>
    <xf numFmtId="0" fontId="7" fillId="0" borderId="3" xfId="5" applyFont="1" applyBorder="1" applyAlignment="1">
      <alignment horizontal="right" vertical="center" wrapText="1"/>
    </xf>
    <xf numFmtId="0" fontId="7" fillId="0" borderId="8" xfId="5" applyFont="1" applyBorder="1" applyAlignment="1">
      <alignment horizontal="right" vertical="center" wrapText="1"/>
    </xf>
    <xf numFmtId="0" fontId="7" fillId="0" borderId="3" xfId="5" applyFont="1" applyBorder="1" applyAlignment="1">
      <alignment horizontal="center" vertical="center" wrapText="1"/>
    </xf>
    <xf numFmtId="0" fontId="7" fillId="0" borderId="8" xfId="5" applyFont="1" applyBorder="1" applyAlignment="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8" xfId="5" applyFont="1" applyBorder="1" applyAlignment="1">
      <alignment horizontal="center" vertical="center" wrapText="1"/>
    </xf>
    <xf numFmtId="0" fontId="7" fillId="0" borderId="37" xfId="5" applyFont="1" applyBorder="1" applyAlignment="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xf numFmtId="0" fontId="15"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EC8476D7-7D40-49CE-A5BB-65652258A98D}"/>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isetsunas1\shisetsu0\101-05-01_&#32207;&#21512;&#35413;&#20385;&#22996;&#21729;&#20250;\R07&#24180;&#24230;\05_&#35413;&#20385;&#20516;&#30003;&#21578;&#26360;\&#12304;&#35413;&#20385;&#20516;&#30003;&#21578;&#26360;&#65288;&#12503;&#12521;&#12531;&#12488;&#22411;&#65289;&#12305;&#20132;R07.04v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setsunas1\shisetsu0\101-05-01_&#32207;&#21512;&#35413;&#20385;&#22996;&#21729;&#20250;\R07&#24180;&#24230;\05_&#35413;&#20385;&#20516;&#30003;&#21578;&#26360;\&#12304;&#35413;&#20385;&#20516;&#30003;&#21578;&#26360;&#65288;&#24314;&#31689;&#22411;&#65289;&#12305;&#20132;R07.04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Ⅰ（プラント）"/>
      <sheetName val="様式-2-Ⅰ（土木以外）"/>
      <sheetName val="様式-3-Ⅰ（土木以外）"/>
      <sheetName val="様式-4-Ⅰ（プラント）"/>
      <sheetName val="様式-5（登録基幹技能者）"/>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Ⅰ（建築）"/>
      <sheetName val="様式-2-Ⅰ（土木以外）"/>
      <sheetName val="様式-3-Ⅰ（土木以外）"/>
      <sheetName val="様式-4-Ⅰ（建築，建築設備）"/>
      <sheetName val="様式-5（登録基幹技能者）"/>
      <sheetName val="様式-6（修繕実績1）"/>
      <sheetName val="様式-6（修繕実績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85" zoomScaleNormal="85" zoomScaleSheetLayoutView="85"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440</v>
      </c>
      <c r="B1" s="55"/>
      <c r="K1" s="11"/>
      <c r="L1" s="11"/>
      <c r="M1" s="11"/>
    </row>
    <row r="2" spans="1:29" s="10" customFormat="1" ht="13.5" customHeight="1" thickBot="1">
      <c r="F2" s="240" t="s">
        <v>0</v>
      </c>
      <c r="G2" s="241"/>
      <c r="H2" s="242">
        <v>25101001</v>
      </c>
      <c r="I2" s="243"/>
      <c r="J2" s="243"/>
      <c r="K2" s="243"/>
      <c r="L2" s="244"/>
      <c r="M2" s="31"/>
    </row>
    <row r="3" spans="1:29" s="1" customFormat="1" ht="15.75" customHeight="1">
      <c r="A3" s="245" t="s">
        <v>429</v>
      </c>
      <c r="B3" s="245"/>
      <c r="C3" s="245"/>
      <c r="D3" s="245"/>
      <c r="E3" s="245"/>
      <c r="F3" s="245"/>
      <c r="G3" s="245"/>
      <c r="H3" s="245"/>
      <c r="I3" s="245"/>
      <c r="J3" s="245"/>
      <c r="K3" s="245"/>
      <c r="L3" s="245"/>
      <c r="M3" s="245"/>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246" t="s">
        <v>183</v>
      </c>
      <c r="E5" s="247"/>
      <c r="F5" s="248"/>
      <c r="G5" s="249"/>
      <c r="H5" s="250"/>
      <c r="I5" s="250"/>
      <c r="J5" s="250"/>
      <c r="K5" s="250"/>
      <c r="L5" s="250"/>
      <c r="M5" s="251"/>
      <c r="N5" s="2"/>
    </row>
    <row r="6" spans="1:29" s="1" customFormat="1" ht="3.75" customHeight="1" thickBot="1">
      <c r="A6" s="3"/>
      <c r="B6" s="3"/>
      <c r="C6" s="3" t="s">
        <v>199</v>
      </c>
      <c r="D6" s="3"/>
      <c r="E6" s="3"/>
      <c r="F6" s="3"/>
      <c r="G6" s="3"/>
      <c r="H6" s="3"/>
      <c r="I6" s="3"/>
      <c r="J6" s="3"/>
      <c r="K6" s="3"/>
      <c r="L6" s="3"/>
      <c r="M6" s="3"/>
      <c r="N6" s="3"/>
    </row>
    <row r="7" spans="1:29" s="10" customFormat="1" ht="15" customHeight="1" thickBot="1">
      <c r="A7" s="30" t="s">
        <v>1</v>
      </c>
      <c r="B7" s="237" t="s">
        <v>470</v>
      </c>
      <c r="C7" s="238"/>
      <c r="D7" s="238"/>
      <c r="E7" s="238"/>
      <c r="F7" s="238"/>
      <c r="G7" s="238"/>
      <c r="H7" s="238"/>
      <c r="I7" s="238"/>
      <c r="J7" s="238"/>
      <c r="K7" s="238"/>
      <c r="L7" s="238"/>
      <c r="M7" s="239"/>
      <c r="N7" s="169"/>
      <c r="O7" s="169"/>
    </row>
    <row r="8" spans="1:29" s="10" customFormat="1" ht="12.75" customHeight="1" thickBot="1">
      <c r="A8" s="33" t="s">
        <v>2</v>
      </c>
      <c r="B8" s="33"/>
      <c r="C8" s="33"/>
      <c r="D8" s="164"/>
      <c r="E8" s="34"/>
      <c r="F8" s="34"/>
      <c r="G8" s="34"/>
      <c r="H8" s="164"/>
      <c r="I8" s="164"/>
      <c r="J8" s="164"/>
      <c r="K8" s="35"/>
      <c r="L8" s="35"/>
      <c r="M8" s="35"/>
    </row>
    <row r="9" spans="1:29" ht="34.5" customHeight="1" thickBot="1">
      <c r="A9" s="36" t="s">
        <v>3</v>
      </c>
      <c r="B9" s="240" t="s">
        <v>4</v>
      </c>
      <c r="C9" s="241"/>
      <c r="D9" s="252"/>
      <c r="E9" s="37" t="s">
        <v>165</v>
      </c>
      <c r="F9" s="38" t="s">
        <v>5</v>
      </c>
      <c r="G9" s="253" t="s">
        <v>6</v>
      </c>
      <c r="H9" s="254"/>
      <c r="I9" s="255"/>
      <c r="J9" s="39" t="s">
        <v>7</v>
      </c>
      <c r="K9" s="256" t="s">
        <v>8</v>
      </c>
      <c r="L9" s="257"/>
      <c r="M9" s="37" t="s">
        <v>9</v>
      </c>
      <c r="N9" s="12"/>
      <c r="O9" s="13"/>
      <c r="P9" s="32"/>
      <c r="Q9" s="13"/>
      <c r="R9" s="14"/>
      <c r="S9" s="14"/>
      <c r="T9" s="15"/>
      <c r="U9" s="15"/>
      <c r="V9" s="15"/>
      <c r="W9" s="15"/>
      <c r="X9" s="15"/>
      <c r="Y9" s="15"/>
      <c r="Z9" s="15"/>
      <c r="AA9" s="15"/>
      <c r="AB9" s="15"/>
      <c r="AC9" s="15"/>
    </row>
    <row r="10" spans="1:29" ht="21.95" customHeight="1">
      <c r="A10" s="258" t="s">
        <v>109</v>
      </c>
      <c r="B10" s="260" t="s">
        <v>430</v>
      </c>
      <c r="C10" s="260"/>
      <c r="D10" s="260"/>
      <c r="E10" s="261">
        <f>SUM(F10:F16)</f>
        <v>9.5</v>
      </c>
      <c r="F10" s="264">
        <v>6</v>
      </c>
      <c r="G10" s="47" t="s">
        <v>157</v>
      </c>
      <c r="H10" s="267"/>
      <c r="I10" s="268"/>
      <c r="J10" s="269">
        <f>IF(G12="",0,ROUND(MAX(MIN(6,((ROUND(G12-69,1))/14*6)),0),2))</f>
        <v>0</v>
      </c>
      <c r="K10" s="272" t="str">
        <f>IF(H10="","",J10)</f>
        <v/>
      </c>
      <c r="L10" s="273"/>
      <c r="M10" s="278">
        <f>ROUND(SUM(K10:K16),2)</f>
        <v>0</v>
      </c>
      <c r="N10" s="16"/>
      <c r="O10" s="87"/>
      <c r="P10" s="17"/>
      <c r="Q10" s="18"/>
      <c r="R10" s="19"/>
      <c r="S10" s="19"/>
      <c r="T10" s="15"/>
      <c r="U10" s="15"/>
      <c r="V10" s="15"/>
      <c r="W10" s="15"/>
      <c r="X10" s="15"/>
      <c r="Y10" s="15"/>
      <c r="Z10" s="15"/>
      <c r="AA10" s="15"/>
      <c r="AB10" s="15"/>
      <c r="AC10" s="15"/>
    </row>
    <row r="11" spans="1:29" ht="21.95" customHeight="1">
      <c r="A11" s="259"/>
      <c r="B11" s="260"/>
      <c r="C11" s="260"/>
      <c r="D11" s="260"/>
      <c r="E11" s="262"/>
      <c r="F11" s="265"/>
      <c r="G11" s="48" t="s">
        <v>158</v>
      </c>
      <c r="H11" s="281"/>
      <c r="I11" s="282"/>
      <c r="J11" s="270"/>
      <c r="K11" s="274"/>
      <c r="L11" s="275"/>
      <c r="M11" s="279"/>
      <c r="N11" s="16"/>
      <c r="O11" s="87"/>
      <c r="P11" s="17"/>
      <c r="Q11" s="18"/>
      <c r="R11" s="19"/>
      <c r="S11" s="19"/>
      <c r="T11" s="15"/>
      <c r="U11" s="15"/>
      <c r="V11" s="15"/>
      <c r="W11" s="15"/>
      <c r="X11" s="15"/>
      <c r="Y11" s="15"/>
      <c r="Z11" s="15"/>
      <c r="AA11" s="15"/>
      <c r="AB11" s="15"/>
      <c r="AC11" s="15"/>
    </row>
    <row r="12" spans="1:29" s="15" customFormat="1" ht="21.95" customHeight="1">
      <c r="A12" s="259"/>
      <c r="B12" s="260"/>
      <c r="C12" s="260"/>
      <c r="D12" s="260"/>
      <c r="E12" s="262"/>
      <c r="F12" s="266"/>
      <c r="G12" s="283" t="str">
        <f>IF(OR(H10=0,H10="",H11=""),"",ROUND(AVERAGE(H10:I11),1))</f>
        <v/>
      </c>
      <c r="H12" s="284"/>
      <c r="I12" s="285"/>
      <c r="J12" s="271"/>
      <c r="K12" s="276"/>
      <c r="L12" s="277"/>
      <c r="M12" s="279"/>
      <c r="N12" s="16"/>
      <c r="O12" s="11"/>
      <c r="P12" s="17"/>
      <c r="Q12" s="18"/>
      <c r="R12" s="19"/>
      <c r="S12" s="19"/>
    </row>
    <row r="13" spans="1:29" s="15" customFormat="1" ht="21.95" customHeight="1">
      <c r="A13" s="259"/>
      <c r="B13" s="260" t="s">
        <v>72</v>
      </c>
      <c r="C13" s="260"/>
      <c r="D13" s="260"/>
      <c r="E13" s="262"/>
      <c r="F13" s="163">
        <v>1</v>
      </c>
      <c r="G13" s="286"/>
      <c r="H13" s="287"/>
      <c r="I13" s="288"/>
      <c r="J13" s="217">
        <f>IF(G13="実績あり",1,0)</f>
        <v>0</v>
      </c>
      <c r="K13" s="289" t="str">
        <f>IF(G13="","",J13)</f>
        <v/>
      </c>
      <c r="L13" s="289"/>
      <c r="M13" s="279"/>
      <c r="N13" s="16"/>
      <c r="O13" s="11"/>
      <c r="P13" s="20" t="s">
        <v>107</v>
      </c>
      <c r="Q13" s="20" t="s">
        <v>104</v>
      </c>
      <c r="R13" s="21"/>
      <c r="S13" s="21"/>
      <c r="T13" s="20"/>
    </row>
    <row r="14" spans="1:29" s="15" customFormat="1" ht="39.950000000000003" customHeight="1">
      <c r="A14" s="259"/>
      <c r="B14" s="260" t="s">
        <v>436</v>
      </c>
      <c r="C14" s="260"/>
      <c r="D14" s="260"/>
      <c r="E14" s="262"/>
      <c r="F14" s="163">
        <v>2</v>
      </c>
      <c r="G14" s="286"/>
      <c r="H14" s="287"/>
      <c r="I14" s="288"/>
      <c r="J14" s="217">
        <f>IF(G14="表彰歴又は施工実績あり",2,0)</f>
        <v>0</v>
      </c>
      <c r="K14" s="289" t="str">
        <f t="shared" ref="K14:K31" si="0">IF(G14="","",J14)</f>
        <v/>
      </c>
      <c r="L14" s="289"/>
      <c r="M14" s="279"/>
      <c r="N14" s="16"/>
      <c r="O14" s="11"/>
      <c r="P14" s="222" t="s">
        <v>439</v>
      </c>
      <c r="Q14" s="20" t="s">
        <v>104</v>
      </c>
      <c r="R14" s="21"/>
      <c r="S14" s="21"/>
      <c r="T14" s="20"/>
    </row>
    <row r="15" spans="1:29" s="15" customFormat="1" ht="21.95" customHeight="1">
      <c r="A15" s="259"/>
      <c r="B15" s="260" t="s">
        <v>161</v>
      </c>
      <c r="C15" s="260"/>
      <c r="D15" s="260"/>
      <c r="E15" s="262"/>
      <c r="F15" s="163">
        <v>0</v>
      </c>
      <c r="G15" s="286"/>
      <c r="H15" s="287"/>
      <c r="I15" s="288"/>
      <c r="J15" s="217">
        <f>IF(OR(G15="指名停止",G15="文書指導"),-1,IF(G15="複数",-2,0))</f>
        <v>0</v>
      </c>
      <c r="K15" s="289" t="str">
        <f t="shared" si="0"/>
        <v/>
      </c>
      <c r="L15" s="289"/>
      <c r="M15" s="279"/>
      <c r="N15" s="16"/>
      <c r="O15" s="11"/>
      <c r="P15" s="20" t="s">
        <v>104</v>
      </c>
      <c r="Q15" s="20" t="s">
        <v>167</v>
      </c>
      <c r="R15" s="21" t="s">
        <v>168</v>
      </c>
      <c r="S15" s="21" t="s">
        <v>169</v>
      </c>
      <c r="T15" s="20"/>
    </row>
    <row r="16" spans="1:29" s="15" customFormat="1" ht="21.95" customHeight="1">
      <c r="A16" s="259"/>
      <c r="B16" s="260" t="s">
        <v>310</v>
      </c>
      <c r="C16" s="260"/>
      <c r="D16" s="260"/>
      <c r="E16" s="263"/>
      <c r="F16" s="163">
        <v>0.5</v>
      </c>
      <c r="G16" s="286"/>
      <c r="H16" s="287"/>
      <c r="I16" s="288"/>
      <c r="J16" s="217">
        <f>IF(G16="加入あり",0.5,0)</f>
        <v>0</v>
      </c>
      <c r="K16" s="289" t="str">
        <f t="shared" si="0"/>
        <v/>
      </c>
      <c r="L16" s="289"/>
      <c r="M16" s="280"/>
      <c r="N16" s="16"/>
      <c r="O16" s="11"/>
      <c r="P16" s="20" t="s">
        <v>105</v>
      </c>
      <c r="Q16" s="20" t="s">
        <v>104</v>
      </c>
      <c r="R16" s="21"/>
      <c r="S16" s="21"/>
      <c r="T16" s="20"/>
    </row>
    <row r="17" spans="1:26" s="15" customFormat="1" ht="21.95" customHeight="1">
      <c r="A17" s="258" t="s">
        <v>110</v>
      </c>
      <c r="B17" s="290" t="s">
        <v>311</v>
      </c>
      <c r="C17" s="290"/>
      <c r="D17" s="290"/>
      <c r="E17" s="261">
        <f>SUM(F17:F20)</f>
        <v>4.5</v>
      </c>
      <c r="F17" s="163">
        <v>1</v>
      </c>
      <c r="G17" s="286"/>
      <c r="H17" s="287"/>
      <c r="I17" s="288"/>
      <c r="J17" s="217">
        <f>IF(G17="実績あり",1,0)</f>
        <v>0</v>
      </c>
      <c r="K17" s="289" t="str">
        <f t="shared" si="0"/>
        <v/>
      </c>
      <c r="L17" s="289"/>
      <c r="M17" s="291">
        <f>ROUND(SUM(K17:K20),2)</f>
        <v>0</v>
      </c>
      <c r="N17" s="16"/>
      <c r="O17" s="11"/>
      <c r="P17" s="20" t="s">
        <v>107</v>
      </c>
      <c r="Q17" s="20" t="s">
        <v>104</v>
      </c>
      <c r="R17" s="20"/>
      <c r="S17" s="20"/>
      <c r="T17" s="20"/>
    </row>
    <row r="18" spans="1:26" s="15" customFormat="1" ht="21.95" customHeight="1">
      <c r="A18" s="259"/>
      <c r="B18" s="290" t="s">
        <v>312</v>
      </c>
      <c r="C18" s="290"/>
      <c r="D18" s="290"/>
      <c r="E18" s="262"/>
      <c r="F18" s="41">
        <v>2</v>
      </c>
      <c r="G18" s="293"/>
      <c r="H18" s="281"/>
      <c r="I18" s="282"/>
      <c r="J18" s="218">
        <f>ROUND(MAX(MIN(2,((G18-69)/14*2)),0),2)</f>
        <v>0</v>
      </c>
      <c r="K18" s="289" t="str">
        <f t="shared" si="0"/>
        <v/>
      </c>
      <c r="L18" s="289"/>
      <c r="M18" s="292"/>
      <c r="N18" s="16"/>
      <c r="O18" s="11"/>
      <c r="P18" s="20"/>
      <c r="Q18" s="20"/>
      <c r="R18" s="20"/>
      <c r="S18" s="20"/>
      <c r="T18" s="20"/>
    </row>
    <row r="19" spans="1:26" s="15" customFormat="1" ht="39.950000000000003" customHeight="1">
      <c r="A19" s="259"/>
      <c r="B19" s="290" t="s">
        <v>437</v>
      </c>
      <c r="C19" s="290"/>
      <c r="D19" s="290"/>
      <c r="E19" s="262"/>
      <c r="F19" s="163">
        <v>1</v>
      </c>
      <c r="G19" s="286"/>
      <c r="H19" s="287"/>
      <c r="I19" s="288"/>
      <c r="J19" s="217">
        <f>IF(G19="2件",1,IF(G19="1件",0.5,0))</f>
        <v>0</v>
      </c>
      <c r="K19" s="289" t="str">
        <f t="shared" si="0"/>
        <v/>
      </c>
      <c r="L19" s="289"/>
      <c r="M19" s="292"/>
      <c r="N19" s="16"/>
      <c r="O19" s="11"/>
      <c r="P19" s="20" t="s">
        <v>184</v>
      </c>
      <c r="Q19" s="20" t="s">
        <v>170</v>
      </c>
      <c r="R19" s="20" t="s">
        <v>104</v>
      </c>
      <c r="S19" s="20"/>
      <c r="T19" s="20"/>
    </row>
    <row r="20" spans="1:26" s="15" customFormat="1" ht="21.95" customHeight="1">
      <c r="A20" s="259"/>
      <c r="B20" s="290" t="s">
        <v>313</v>
      </c>
      <c r="C20" s="290"/>
      <c r="D20" s="290"/>
      <c r="E20" s="262"/>
      <c r="F20" s="163">
        <v>0.5</v>
      </c>
      <c r="G20" s="286"/>
      <c r="H20" s="287"/>
      <c r="I20" s="288"/>
      <c r="J20" s="217">
        <f>IF(G20="推奨単位以上",0.5,IF(G20="1/2以上",0.25,IF(G20="1/4以上1/2未満",0.15,IF(G20="1/4未満",0.1,0))))</f>
        <v>0</v>
      </c>
      <c r="K20" s="289" t="str">
        <f t="shared" si="0"/>
        <v/>
      </c>
      <c r="L20" s="289"/>
      <c r="M20" s="292"/>
      <c r="N20" s="16"/>
      <c r="O20" s="11"/>
      <c r="P20" s="170" t="s">
        <v>171</v>
      </c>
      <c r="Q20" s="170" t="s">
        <v>172</v>
      </c>
      <c r="R20" s="171" t="s">
        <v>314</v>
      </c>
      <c r="S20" s="171" t="s">
        <v>315</v>
      </c>
      <c r="T20" s="171" t="s">
        <v>104</v>
      </c>
    </row>
    <row r="21" spans="1:26" s="15" customFormat="1" ht="21.95" customHeight="1">
      <c r="A21" s="331" t="s">
        <v>316</v>
      </c>
      <c r="B21" s="290" t="s">
        <v>432</v>
      </c>
      <c r="C21" s="290"/>
      <c r="D21" s="172" t="s">
        <v>317</v>
      </c>
      <c r="E21" s="309">
        <f>SUM(F21:F31)</f>
        <v>8</v>
      </c>
      <c r="F21" s="41">
        <v>1.5</v>
      </c>
      <c r="G21" s="286"/>
      <c r="H21" s="287"/>
      <c r="I21" s="288"/>
      <c r="J21" s="218">
        <f>IF(G21="①②③全て",1.5,IF(G21="①②③のうち2項目",1,IF(G21="①②③のうち1項目",0.5,0)))</f>
        <v>0</v>
      </c>
      <c r="K21" s="289" t="str">
        <f t="shared" si="0"/>
        <v/>
      </c>
      <c r="L21" s="289"/>
      <c r="M21" s="294">
        <f>ROUND(SUM(K21:K31),2)</f>
        <v>0</v>
      </c>
      <c r="N21" s="16"/>
      <c r="O21" s="11"/>
      <c r="P21" s="22" t="s">
        <v>174</v>
      </c>
      <c r="Q21" s="22" t="s">
        <v>175</v>
      </c>
      <c r="R21" s="22" t="s">
        <v>176</v>
      </c>
      <c r="S21" s="20" t="s">
        <v>104</v>
      </c>
      <c r="T21" s="20"/>
      <c r="U21" s="23"/>
      <c r="V21" s="23"/>
      <c r="W21" s="23"/>
    </row>
    <row r="22" spans="1:26" s="15" customFormat="1" ht="21.95" customHeight="1">
      <c r="A22" s="332"/>
      <c r="B22" s="290"/>
      <c r="C22" s="290"/>
      <c r="D22" s="172" t="s">
        <v>468</v>
      </c>
      <c r="E22" s="310"/>
      <c r="F22" s="41">
        <v>1</v>
      </c>
      <c r="G22" s="286"/>
      <c r="H22" s="287"/>
      <c r="I22" s="288"/>
      <c r="J22" s="219">
        <f>IF(G22="2件",1,IF(G22="1件",0.5,IF(G22="なし",0,0)))</f>
        <v>0</v>
      </c>
      <c r="K22" s="289" t="str">
        <f t="shared" si="0"/>
        <v/>
      </c>
      <c r="L22" s="289"/>
      <c r="M22" s="295"/>
      <c r="N22" s="16"/>
      <c r="O22" s="11"/>
      <c r="P22" s="171" t="s">
        <v>184</v>
      </c>
      <c r="Q22" s="171" t="s">
        <v>170</v>
      </c>
      <c r="R22" s="171" t="s">
        <v>104</v>
      </c>
      <c r="S22" s="20"/>
      <c r="T22" s="20"/>
      <c r="U22" s="23"/>
      <c r="V22" s="23"/>
      <c r="W22" s="23"/>
    </row>
    <row r="23" spans="1:26" s="15" customFormat="1" ht="21.95" customHeight="1">
      <c r="A23" s="332"/>
      <c r="B23" s="290" t="s">
        <v>469</v>
      </c>
      <c r="C23" s="290"/>
      <c r="D23" s="290"/>
      <c r="E23" s="310"/>
      <c r="F23" s="41">
        <v>1</v>
      </c>
      <c r="G23" s="297"/>
      <c r="H23" s="298"/>
      <c r="I23" s="299"/>
      <c r="J23" s="219">
        <f>IF(G23="2件",1,IF(G23="1件",0.5,IF(G23="なし",0,0)))</f>
        <v>0</v>
      </c>
      <c r="K23" s="289" t="str">
        <f>IF(G23="","",J23)</f>
        <v/>
      </c>
      <c r="L23" s="289"/>
      <c r="M23" s="295"/>
      <c r="N23" s="16"/>
      <c r="O23" s="11"/>
      <c r="P23" s="171" t="s">
        <v>184</v>
      </c>
      <c r="Q23" s="171" t="s">
        <v>170</v>
      </c>
      <c r="R23" s="171" t="s">
        <v>104</v>
      </c>
      <c r="S23" s="20"/>
      <c r="T23" s="20"/>
      <c r="U23" s="20" t="s">
        <v>180</v>
      </c>
      <c r="V23" s="20" t="s">
        <v>181</v>
      </c>
      <c r="W23" s="20" t="s">
        <v>177</v>
      </c>
      <c r="X23" s="20" t="s">
        <v>178</v>
      </c>
      <c r="Y23" s="20" t="s">
        <v>179</v>
      </c>
      <c r="Z23" s="20" t="s">
        <v>104</v>
      </c>
    </row>
    <row r="24" spans="1:26" s="15" customFormat="1" ht="21.95" customHeight="1">
      <c r="A24" s="332"/>
      <c r="B24" s="300" t="s">
        <v>318</v>
      </c>
      <c r="C24" s="301"/>
      <c r="D24" s="173" t="s">
        <v>319</v>
      </c>
      <c r="E24" s="310"/>
      <c r="F24" s="306">
        <v>1.5</v>
      </c>
      <c r="G24" s="286"/>
      <c r="H24" s="287"/>
      <c r="I24" s="288"/>
      <c r="J24" s="218">
        <f>IF(G24="2件",0.5,IF(G24="1件",0.25,0))</f>
        <v>0</v>
      </c>
      <c r="K24" s="272" t="str">
        <f>IF(AND(G24="",G25="",G26=""),"",SUM(J24:J26))</f>
        <v/>
      </c>
      <c r="L24" s="273"/>
      <c r="M24" s="295"/>
      <c r="N24" s="16"/>
      <c r="O24" s="11"/>
      <c r="P24" s="171" t="s">
        <v>184</v>
      </c>
      <c r="Q24" s="171" t="s">
        <v>170</v>
      </c>
      <c r="R24" s="171" t="s">
        <v>104</v>
      </c>
      <c r="S24" s="20"/>
      <c r="T24" s="20"/>
      <c r="U24" s="23"/>
      <c r="V24" s="23"/>
      <c r="W24" s="23"/>
    </row>
    <row r="25" spans="1:26" s="15" customFormat="1" ht="21.95" customHeight="1">
      <c r="A25" s="332"/>
      <c r="B25" s="302"/>
      <c r="C25" s="303"/>
      <c r="D25" s="174" t="s">
        <v>320</v>
      </c>
      <c r="E25" s="310"/>
      <c r="F25" s="307"/>
      <c r="G25" s="286"/>
      <c r="H25" s="287"/>
      <c r="I25" s="288"/>
      <c r="J25" s="220">
        <f>IF(G25="登録及び実績あり",0.5,0)</f>
        <v>0</v>
      </c>
      <c r="K25" s="274"/>
      <c r="L25" s="275"/>
      <c r="M25" s="295"/>
      <c r="N25" s="175"/>
      <c r="O25" s="11"/>
      <c r="P25" s="170" t="s">
        <v>200</v>
      </c>
      <c r="Q25" s="170" t="s">
        <v>155</v>
      </c>
      <c r="R25" s="22"/>
      <c r="S25" s="20"/>
      <c r="T25" s="20"/>
      <c r="U25" s="23"/>
      <c r="V25" s="23"/>
      <c r="W25" s="23"/>
    </row>
    <row r="26" spans="1:26" s="15" customFormat="1" ht="21.95" customHeight="1">
      <c r="A26" s="332"/>
      <c r="B26" s="304"/>
      <c r="C26" s="305"/>
      <c r="D26" s="174" t="s">
        <v>321</v>
      </c>
      <c r="E26" s="310"/>
      <c r="F26" s="308"/>
      <c r="G26" s="286"/>
      <c r="H26" s="287"/>
      <c r="I26" s="288"/>
      <c r="J26" s="221">
        <f>IF(G26="法定雇用障害者数以上",0.5,IF(G26="義務外雇用",0.5,IF(G26="法定雇用障害者数未満",0,0)))</f>
        <v>0</v>
      </c>
      <c r="K26" s="276"/>
      <c r="L26" s="277"/>
      <c r="M26" s="295"/>
      <c r="N26" s="16"/>
      <c r="O26" s="11"/>
      <c r="P26" s="170" t="s">
        <v>300</v>
      </c>
      <c r="Q26" s="170" t="s">
        <v>182</v>
      </c>
      <c r="R26" s="170" t="s">
        <v>301</v>
      </c>
      <c r="S26" s="171" t="s">
        <v>155</v>
      </c>
      <c r="T26" s="20"/>
      <c r="U26" s="23"/>
      <c r="V26" s="23"/>
      <c r="W26" s="23"/>
    </row>
    <row r="27" spans="1:26" s="15" customFormat="1" ht="21.95" customHeight="1">
      <c r="A27" s="332"/>
      <c r="B27" s="290" t="s">
        <v>322</v>
      </c>
      <c r="C27" s="290"/>
      <c r="D27" s="290"/>
      <c r="E27" s="310"/>
      <c r="F27" s="163">
        <v>0.5</v>
      </c>
      <c r="G27" s="312"/>
      <c r="H27" s="313"/>
      <c r="I27" s="314"/>
      <c r="J27" s="217">
        <f>IF(G27="2件",0.5,IF(G27="1件",0.25,0))</f>
        <v>0</v>
      </c>
      <c r="K27" s="289" t="str">
        <f t="shared" si="0"/>
        <v/>
      </c>
      <c r="L27" s="289"/>
      <c r="M27" s="295"/>
      <c r="O27" s="11"/>
      <c r="P27" s="171" t="s">
        <v>184</v>
      </c>
      <c r="Q27" s="171" t="s">
        <v>170</v>
      </c>
      <c r="R27" s="171" t="s">
        <v>104</v>
      </c>
      <c r="S27" s="20"/>
      <c r="T27" s="20"/>
    </row>
    <row r="28" spans="1:26" s="15" customFormat="1" ht="21.95" customHeight="1">
      <c r="A28" s="332"/>
      <c r="B28" s="315" t="s">
        <v>323</v>
      </c>
      <c r="C28" s="315"/>
      <c r="D28" s="315"/>
      <c r="E28" s="310"/>
      <c r="F28" s="163">
        <v>0.5</v>
      </c>
      <c r="G28" s="286"/>
      <c r="H28" s="287"/>
      <c r="I28" s="288"/>
      <c r="J28" s="217">
        <f>IF(G28="配置あり",0.5,0)</f>
        <v>0</v>
      </c>
      <c r="K28" s="289" t="str">
        <f t="shared" si="0"/>
        <v/>
      </c>
      <c r="L28" s="289"/>
      <c r="M28" s="295"/>
      <c r="N28" s="16"/>
      <c r="O28" s="11"/>
      <c r="P28" s="20" t="s">
        <v>106</v>
      </c>
      <c r="Q28" s="20" t="s">
        <v>104</v>
      </c>
      <c r="R28" s="20"/>
      <c r="S28" s="20"/>
      <c r="T28" s="20"/>
      <c r="U28" s="23"/>
      <c r="V28" s="23"/>
      <c r="W28" s="23"/>
    </row>
    <row r="29" spans="1:26" s="15" customFormat="1" ht="21.95" customHeight="1">
      <c r="A29" s="332"/>
      <c r="B29" s="290" t="s">
        <v>324</v>
      </c>
      <c r="C29" s="290"/>
      <c r="D29" s="290"/>
      <c r="E29" s="310"/>
      <c r="F29" s="41">
        <v>0.5</v>
      </c>
      <c r="G29" s="312"/>
      <c r="H29" s="313"/>
      <c r="I29" s="314"/>
      <c r="J29" s="217">
        <f>IF(G29="登録あり",0.5,0)</f>
        <v>0</v>
      </c>
      <c r="K29" s="289" t="str">
        <f t="shared" si="0"/>
        <v/>
      </c>
      <c r="L29" s="289"/>
      <c r="M29" s="295"/>
      <c r="N29" s="16"/>
      <c r="O29" s="11"/>
      <c r="P29" s="20" t="s">
        <v>201</v>
      </c>
      <c r="Q29" s="20" t="s">
        <v>104</v>
      </c>
      <c r="R29" s="20"/>
      <c r="S29" s="20"/>
      <c r="T29" s="20"/>
      <c r="U29" s="23"/>
      <c r="V29" s="23"/>
      <c r="W29" s="23"/>
    </row>
    <row r="30" spans="1:26" s="15" customFormat="1" ht="21.95" customHeight="1">
      <c r="A30" s="332"/>
      <c r="B30" s="290" t="s">
        <v>325</v>
      </c>
      <c r="C30" s="290"/>
      <c r="D30" s="290"/>
      <c r="E30" s="310"/>
      <c r="F30" s="41">
        <v>1</v>
      </c>
      <c r="G30" s="312"/>
      <c r="H30" s="313"/>
      <c r="I30" s="314"/>
      <c r="J30" s="217">
        <f>IF(G30="顕彰あり",1,0)</f>
        <v>0</v>
      </c>
      <c r="K30" s="289" t="str">
        <f t="shared" si="0"/>
        <v/>
      </c>
      <c r="L30" s="289"/>
      <c r="M30" s="295"/>
      <c r="N30" s="16"/>
      <c r="O30" s="11"/>
      <c r="P30" s="20" t="s">
        <v>173</v>
      </c>
      <c r="Q30" s="20" t="s">
        <v>104</v>
      </c>
      <c r="R30" s="20"/>
      <c r="S30" s="20"/>
      <c r="T30" s="20"/>
      <c r="U30" s="23"/>
      <c r="V30" s="23"/>
      <c r="W30" s="23"/>
    </row>
    <row r="31" spans="1:26" s="15" customFormat="1" ht="21.95" customHeight="1" thickBot="1">
      <c r="A31" s="333"/>
      <c r="B31" s="290" t="s">
        <v>326</v>
      </c>
      <c r="C31" s="290"/>
      <c r="D31" s="290"/>
      <c r="E31" s="311"/>
      <c r="F31" s="163">
        <v>0.5</v>
      </c>
      <c r="G31" s="320"/>
      <c r="H31" s="321"/>
      <c r="I31" s="322"/>
      <c r="J31" s="217">
        <f>IF(G31="配置あり",0.5,0)</f>
        <v>0</v>
      </c>
      <c r="K31" s="289" t="str">
        <f t="shared" si="0"/>
        <v/>
      </c>
      <c r="L31" s="289"/>
      <c r="M31" s="296"/>
      <c r="O31" s="11"/>
      <c r="P31" s="20" t="s">
        <v>106</v>
      </c>
      <c r="Q31" s="20" t="s">
        <v>104</v>
      </c>
      <c r="R31" s="20"/>
      <c r="S31" s="20"/>
      <c r="T31" s="20"/>
    </row>
    <row r="32" spans="1:26" s="15" customFormat="1" ht="12" customHeight="1">
      <c r="A32" s="38"/>
      <c r="B32" s="44"/>
      <c r="C32" s="44"/>
      <c r="D32" s="40"/>
      <c r="E32" s="215">
        <f>SUM(E10,E17,E21)</f>
        <v>22</v>
      </c>
      <c r="F32" s="163"/>
      <c r="G32" s="45"/>
      <c r="H32" s="45"/>
      <c r="I32" s="45"/>
      <c r="J32" s="42"/>
      <c r="K32" s="46"/>
      <c r="L32" s="43" t="s">
        <v>17</v>
      </c>
      <c r="M32" s="216">
        <f>SUM(M10,M17,M21)</f>
        <v>0</v>
      </c>
      <c r="N32" s="18"/>
      <c r="P32" s="18"/>
    </row>
    <row r="33" spans="1:29" s="15" customFormat="1" ht="3.75" customHeight="1" thickBot="1">
      <c r="D33" s="24"/>
      <c r="J33" s="29"/>
      <c r="K33" s="29"/>
      <c r="L33" s="29"/>
      <c r="M33" s="29"/>
      <c r="P33" s="18"/>
    </row>
    <row r="34" spans="1:29" s="15" customFormat="1" ht="14.25" customHeight="1" thickBot="1">
      <c r="A34" s="34" t="s">
        <v>18</v>
      </c>
      <c r="B34" s="34"/>
      <c r="C34" s="34"/>
      <c r="D34" s="49"/>
      <c r="E34" s="50" t="s">
        <v>10</v>
      </c>
      <c r="F34" s="323"/>
      <c r="G34" s="324"/>
      <c r="H34" s="324"/>
      <c r="I34" s="325"/>
      <c r="J34" s="51" t="s">
        <v>108</v>
      </c>
      <c r="K34" s="51"/>
      <c r="L34" s="51"/>
      <c r="M34" s="51"/>
      <c r="N34" s="18"/>
      <c r="P34" s="18"/>
    </row>
    <row r="35" spans="1:29" s="15" customFormat="1" ht="12">
      <c r="A35" s="34" t="s">
        <v>11</v>
      </c>
      <c r="B35" s="34"/>
      <c r="C35" s="49"/>
      <c r="D35" s="34"/>
      <c r="E35" s="49"/>
      <c r="F35" s="49"/>
      <c r="G35" s="49"/>
      <c r="H35" s="49"/>
      <c r="I35" s="49"/>
      <c r="J35" s="49"/>
      <c r="K35" s="49"/>
      <c r="L35" s="49"/>
      <c r="M35" s="49"/>
      <c r="P35" s="18"/>
    </row>
    <row r="36" spans="1:29" s="15" customFormat="1" ht="11.25" customHeight="1">
      <c r="A36" s="326" t="s">
        <v>12</v>
      </c>
      <c r="B36" s="327" t="s">
        <v>111</v>
      </c>
      <c r="C36" s="327"/>
      <c r="D36" s="328" t="s">
        <v>13</v>
      </c>
      <c r="E36" s="327" t="s">
        <v>14</v>
      </c>
      <c r="F36" s="327"/>
      <c r="G36" s="329"/>
      <c r="H36" s="86" t="str">
        <f>IF(F34="","",M32)</f>
        <v/>
      </c>
      <c r="I36" s="52"/>
      <c r="J36" s="328" t="s">
        <v>13</v>
      </c>
      <c r="K36" s="330" t="str">
        <f>IF(E37="","",ROUNDDOWN((100+H36)/(E37/1000000),5))</f>
        <v/>
      </c>
      <c r="L36" s="330"/>
      <c r="M36" s="330"/>
      <c r="N36" s="316"/>
      <c r="P36" s="18"/>
    </row>
    <row r="37" spans="1:29" s="15" customFormat="1" ht="11.25" customHeight="1">
      <c r="A37" s="326"/>
      <c r="B37" s="317" t="s">
        <v>112</v>
      </c>
      <c r="C37" s="317"/>
      <c r="D37" s="328"/>
      <c r="E37" s="318" t="str">
        <f>IF(F34="","",F34)</f>
        <v/>
      </c>
      <c r="F37" s="318"/>
      <c r="G37" s="318"/>
      <c r="H37" s="165" t="s">
        <v>101</v>
      </c>
      <c r="I37" s="176"/>
      <c r="J37" s="328"/>
      <c r="K37" s="330"/>
      <c r="L37" s="330"/>
      <c r="M37" s="330"/>
      <c r="N37" s="316"/>
      <c r="P37" s="18"/>
    </row>
    <row r="38" spans="1:29" s="25" customFormat="1" ht="11.25" customHeight="1">
      <c r="A38" s="319" t="s">
        <v>19</v>
      </c>
      <c r="B38" s="319"/>
      <c r="C38" s="319"/>
      <c r="D38" s="319"/>
      <c r="E38" s="319"/>
      <c r="F38" s="319"/>
      <c r="G38" s="319"/>
      <c r="H38" s="319"/>
      <c r="I38" s="319"/>
      <c r="J38" s="319"/>
      <c r="K38" s="319"/>
      <c r="L38" s="319"/>
      <c r="M38" s="319"/>
      <c r="P38" s="18"/>
    </row>
    <row r="39" spans="1:29" s="15" customFormat="1" ht="12">
      <c r="A39" s="49" t="s">
        <v>15</v>
      </c>
      <c r="B39" s="49"/>
    </row>
    <row r="40" spans="1:29" s="25" customFormat="1" ht="10.5" customHeight="1">
      <c r="A40" s="26" t="s">
        <v>160</v>
      </c>
      <c r="B40" s="26"/>
      <c r="C40" s="27"/>
      <c r="D40" s="15"/>
      <c r="E40" s="27"/>
      <c r="F40" s="27"/>
      <c r="G40" s="27"/>
      <c r="H40" s="27"/>
      <c r="I40" s="27"/>
      <c r="J40" s="27"/>
      <c r="K40" s="27"/>
      <c r="L40" s="27"/>
      <c r="M40" s="27"/>
    </row>
    <row r="41" spans="1:29" s="25" customFormat="1" ht="10.5">
      <c r="A41" s="26" t="s">
        <v>16</v>
      </c>
      <c r="B41" s="26"/>
      <c r="C41" s="27"/>
      <c r="D41" s="27"/>
      <c r="E41" s="27"/>
      <c r="F41" s="27"/>
      <c r="G41" s="27"/>
      <c r="H41" s="27"/>
      <c r="I41" s="27"/>
      <c r="J41" s="27"/>
      <c r="K41" s="27"/>
      <c r="L41" s="27"/>
      <c r="M41" s="27"/>
    </row>
    <row r="42" spans="1:29" s="25" customFormat="1" ht="10.5">
      <c r="A42" s="223" t="s">
        <v>441</v>
      </c>
      <c r="B42" s="26"/>
      <c r="C42" s="27"/>
      <c r="D42" s="27"/>
      <c r="E42" s="27"/>
      <c r="F42" s="27"/>
      <c r="G42" s="27"/>
      <c r="H42" s="27"/>
      <c r="I42" s="27"/>
      <c r="J42" s="27"/>
      <c r="K42" s="27"/>
      <c r="L42" s="27"/>
      <c r="M42" s="27"/>
    </row>
    <row r="43" spans="1:29" s="25" customFormat="1" ht="10.5">
      <c r="A43" s="223" t="s">
        <v>442</v>
      </c>
      <c r="B43" s="26"/>
      <c r="C43" s="27"/>
      <c r="D43" s="27"/>
      <c r="E43" s="27"/>
      <c r="F43" s="27"/>
      <c r="G43" s="27"/>
      <c r="H43" s="27"/>
      <c r="I43" s="27"/>
      <c r="J43" s="27"/>
      <c r="K43" s="27"/>
      <c r="L43" s="27"/>
      <c r="M43" s="27"/>
    </row>
    <row r="44" spans="1:29" s="25" customFormat="1" ht="10.5" customHeight="1">
      <c r="A44" s="26" t="s">
        <v>113</v>
      </c>
      <c r="B44" s="26"/>
      <c r="C44" s="28"/>
      <c r="D44" s="27"/>
      <c r="E44" s="28"/>
      <c r="F44" s="28"/>
      <c r="G44" s="28"/>
      <c r="H44" s="28"/>
      <c r="I44" s="28"/>
      <c r="J44" s="28"/>
      <c r="K44" s="28"/>
      <c r="L44" s="28"/>
      <c r="M44" s="28"/>
    </row>
    <row r="45" spans="1:29" s="25" customFormat="1" ht="10.5">
      <c r="A45" s="26"/>
      <c r="B45" s="26"/>
      <c r="C45" s="27"/>
      <c r="D45" s="28"/>
      <c r="E45" s="27"/>
      <c r="F45" s="27"/>
      <c r="G45" s="27"/>
      <c r="H45" s="27"/>
      <c r="I45" s="27"/>
      <c r="J45" s="27"/>
      <c r="K45" s="27"/>
      <c r="L45" s="27"/>
      <c r="M45" s="27"/>
    </row>
    <row r="46" spans="1:29" s="15" customFormat="1">
      <c r="D46" s="27"/>
      <c r="N46"/>
      <c r="O46"/>
      <c r="P46"/>
      <c r="Q46"/>
      <c r="R46"/>
      <c r="S46"/>
      <c r="T46"/>
      <c r="U46"/>
      <c r="V46"/>
      <c r="W46"/>
      <c r="X46"/>
      <c r="Y46"/>
      <c r="Z46"/>
      <c r="AA46"/>
      <c r="AB46"/>
      <c r="AC46"/>
    </row>
    <row r="62" spans="1:29" s="15" customFormat="1" hidden="1">
      <c r="A62"/>
      <c r="B62"/>
      <c r="C62"/>
      <c r="D62"/>
      <c r="E62"/>
      <c r="F62"/>
      <c r="G62"/>
      <c r="H62"/>
      <c r="I62"/>
      <c r="J62"/>
      <c r="K62"/>
      <c r="L62"/>
      <c r="M62"/>
      <c r="N62"/>
      <c r="O62"/>
      <c r="P62"/>
      <c r="Q62"/>
      <c r="R62"/>
      <c r="S62"/>
      <c r="T62"/>
      <c r="U62"/>
      <c r="V62"/>
      <c r="W62"/>
      <c r="X62"/>
      <c r="Y62"/>
      <c r="Z62"/>
      <c r="AA62"/>
      <c r="AB62"/>
      <c r="AC62"/>
    </row>
    <row r="63" spans="1:29" hidden="1"/>
    <row r="64" spans="1:29" s="15" customFormat="1" hidden="1">
      <c r="A64"/>
      <c r="B64"/>
      <c r="C64"/>
      <c r="D64"/>
      <c r="E64"/>
      <c r="F64"/>
      <c r="G64"/>
      <c r="H64"/>
      <c r="I64"/>
      <c r="J64"/>
      <c r="K64"/>
      <c r="L64"/>
      <c r="M64"/>
      <c r="N64"/>
      <c r="O64"/>
      <c r="P64"/>
      <c r="Q64"/>
      <c r="R64"/>
      <c r="S64"/>
      <c r="T64"/>
      <c r="U64"/>
      <c r="V64"/>
      <c r="W64"/>
      <c r="X64"/>
      <c r="Y64"/>
      <c r="Z64"/>
      <c r="AA64"/>
      <c r="AB64"/>
      <c r="AC64"/>
    </row>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mWmWRlaoB/x1cF30Jk8wTod57zDI7ZIJiRvE4PUKSjhq4qp0zVve930MevBneGFmhxxntNdOl8nGEj9rjz1GZA==" saltValue="omaulOQA5fW/qjS6xaf0Pg==" spinCount="100000" sheet="1" selectLockedCells="1"/>
  <mergeCells count="89">
    <mergeCell ref="N36:N37"/>
    <mergeCell ref="B37:C37"/>
    <mergeCell ref="E37:G37"/>
    <mergeCell ref="A38:M38"/>
    <mergeCell ref="B31:D31"/>
    <mergeCell ref="G31:I31"/>
    <mergeCell ref="K31:L31"/>
    <mergeCell ref="F34:I34"/>
    <mergeCell ref="A36:A37"/>
    <mergeCell ref="B36:C36"/>
    <mergeCell ref="D36:D37"/>
    <mergeCell ref="E36:G36"/>
    <mergeCell ref="J36:J37"/>
    <mergeCell ref="K36:M37"/>
    <mergeCell ref="A21:A31"/>
    <mergeCell ref="B21:C22"/>
    <mergeCell ref="B29:D29"/>
    <mergeCell ref="G29:I29"/>
    <mergeCell ref="K29:L29"/>
    <mergeCell ref="B30:D30"/>
    <mergeCell ref="G30:I30"/>
    <mergeCell ref="K30:L30"/>
    <mergeCell ref="B23:D23"/>
    <mergeCell ref="G23:I23"/>
    <mergeCell ref="K23:L23"/>
    <mergeCell ref="B24:C26"/>
    <mergeCell ref="F24:F26"/>
    <mergeCell ref="G24:I24"/>
    <mergeCell ref="K24:L26"/>
    <mergeCell ref="G25:I25"/>
    <mergeCell ref="G26:I26"/>
    <mergeCell ref="E21:E31"/>
    <mergeCell ref="G21:I21"/>
    <mergeCell ref="K21:L21"/>
    <mergeCell ref="B27:D27"/>
    <mergeCell ref="G27:I27"/>
    <mergeCell ref="K27:L27"/>
    <mergeCell ref="B28:D28"/>
    <mergeCell ref="M21:M31"/>
    <mergeCell ref="G22:I22"/>
    <mergeCell ref="K22:L22"/>
    <mergeCell ref="G28:I28"/>
    <mergeCell ref="K28:L28"/>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23:I23" xr:uid="{00000000-0002-0000-0000-000000000000}">
      <formula1>$P$23:$R$23</formula1>
    </dataValidation>
    <dataValidation type="list" errorStyle="warning" allowBlank="1" showInputMessage="1" showErrorMessage="1" sqref="G27:I27" xr:uid="{00000000-0002-0000-0000-000001000000}">
      <formula1>$P$27:$R$27</formula1>
    </dataValidation>
    <dataValidation type="list" errorStyle="warning" allowBlank="1" showInputMessage="1" showErrorMessage="1" sqref="G26:I26" xr:uid="{00000000-0002-0000-0000-000002000000}">
      <formula1>$P$26:$S$26</formula1>
    </dataValidation>
    <dataValidation type="list" errorStyle="warning" allowBlank="1" showInputMessage="1" showErrorMessage="1" sqref="G25:I25" xr:uid="{00000000-0002-0000-0000-000003000000}">
      <formula1>$P$25:$Q$25</formula1>
    </dataValidation>
    <dataValidation type="list" errorStyle="warning" allowBlank="1" showInputMessage="1" showErrorMessage="1" sqref="G24:I24" xr:uid="{00000000-0002-0000-0000-000004000000}">
      <formula1>$P$24:$R$24</formula1>
    </dataValidation>
    <dataValidation type="list" errorStyle="warning" allowBlank="1" showInputMessage="1" showErrorMessage="1" sqref="G20:I20" xr:uid="{00000000-0002-0000-0000-000005000000}">
      <formula1>$P$20:$T$20</formula1>
    </dataValidation>
    <dataValidation type="list" errorStyle="warning" allowBlank="1" showInputMessage="1" showErrorMessage="1" sqref="G19:I19" xr:uid="{00000000-0002-0000-0000-000006000000}">
      <formula1>$P$19:$R$19</formula1>
    </dataValidation>
    <dataValidation type="list" errorStyle="warning" allowBlank="1" showErrorMessage="1" sqref="G17:I17" xr:uid="{00000000-0002-0000-0000-000007000000}">
      <formula1>$P$17:$Q$17</formula1>
    </dataValidation>
    <dataValidation type="list" errorStyle="warning" allowBlank="1" showInputMessage="1" showErrorMessage="1" sqref="G16:I16" xr:uid="{00000000-0002-0000-0000-000008000000}">
      <formula1>$P$16:$Q$16</formula1>
    </dataValidation>
    <dataValidation type="list" errorStyle="warning" allowBlank="1" showInputMessage="1" showErrorMessage="1" sqref="G15:I15" xr:uid="{00000000-0002-0000-0000-000009000000}">
      <formula1>$P$15:$S$15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3:I13" xr:uid="{00000000-0002-0000-0000-00000B000000}">
      <formula1>$P$13:$Q$13</formula1>
    </dataValidation>
    <dataValidation type="list" errorStyle="warning" allowBlank="1" showInputMessage="1" showErrorMessage="1" sqref="G30:I30" xr:uid="{00000000-0002-0000-0000-00000C000000}">
      <formula1>$P$30:$Q$30</formula1>
    </dataValidation>
    <dataValidation type="list" errorStyle="warning" allowBlank="1" showInputMessage="1" showErrorMessage="1" sqref="G29:I29" xr:uid="{00000000-0002-0000-0000-00000D000000}">
      <formula1>$P$29:$Q$29</formula1>
    </dataValidation>
    <dataValidation type="list" errorStyle="warning" allowBlank="1" showInputMessage="1" showErrorMessage="1" sqref="G28:I28" xr:uid="{00000000-0002-0000-0000-00000E000000}">
      <formula1>$P$28:$Q$28</formula1>
    </dataValidation>
    <dataValidation type="list" errorStyle="warning" allowBlank="1" showInputMessage="1" showErrorMessage="1" sqref="G22:I22" xr:uid="{00000000-0002-0000-0000-000010000000}">
      <formula1>$P$22:$R$22</formula1>
    </dataValidation>
    <dataValidation type="list" errorStyle="warning" allowBlank="1" showInputMessage="1" showErrorMessage="1" sqref="G21:I21" xr:uid="{00000000-0002-0000-0000-000011000000}">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12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3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4000000}">
      <formula1>0</formula1>
      <formula2>100</formula2>
    </dataValidation>
    <dataValidation type="list" errorStyle="warning" allowBlank="1" showInputMessage="1" showErrorMessage="1" sqref="G31:I31" xr:uid="{00000000-0002-0000-0000-000015000000}">
      <formula1>$P$31:$Q$31</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FEA1-25C7-405D-A8D2-73645FCF8C44}">
  <dimension ref="A1:AC28"/>
  <sheetViews>
    <sheetView showGridLines="0" view="pageBreakPreview" zoomScale="85" zoomScaleNormal="40" zoomScaleSheetLayoutView="85" workbookViewId="0">
      <selection activeCell="F10" sqref="F10:G10"/>
    </sheetView>
  </sheetViews>
  <sheetFormatPr defaultRowHeight="12" outlineLevelCol="1"/>
  <cols>
    <col min="1" max="1" width="4.875" style="57" customWidth="1"/>
    <col min="2" max="2" width="5.875" style="57" customWidth="1"/>
    <col min="3" max="3" width="24.25" style="57" customWidth="1"/>
    <col min="4" max="4" width="6.875" style="57" customWidth="1"/>
    <col min="5" max="6" width="9.875" style="57" customWidth="1"/>
    <col min="7" max="7" width="4.5" style="58" customWidth="1"/>
    <col min="8" max="8" width="3.875" style="57" customWidth="1"/>
    <col min="9" max="9" width="3.625" style="57" customWidth="1"/>
    <col min="10" max="10" width="3.5" style="57" customWidth="1"/>
    <col min="11" max="12" width="3.875" style="57" customWidth="1"/>
    <col min="13" max="13" width="3.375" style="57" customWidth="1"/>
    <col min="14" max="14" width="3.125" style="57" customWidth="1"/>
    <col min="15" max="15" width="3.875" style="57" customWidth="1"/>
    <col min="16" max="16" width="3.375" style="57" customWidth="1"/>
    <col min="17" max="17" width="2.75" style="57" customWidth="1"/>
    <col min="18" max="18" width="2.125" style="57" customWidth="1"/>
    <col min="19" max="19" width="3.125" style="57" customWidth="1"/>
    <col min="20" max="20" width="9.125" style="57" customWidth="1"/>
    <col min="21" max="27" width="5.625" style="60" hidden="1" customWidth="1" outlineLevel="1"/>
    <col min="28" max="28" width="9.125" style="57" hidden="1" customWidth="1" outlineLevel="1"/>
    <col min="29" max="29" width="9" style="57" collapsed="1"/>
    <col min="30" max="16384" width="9" style="57"/>
  </cols>
  <sheetData>
    <row r="1" spans="1:28" ht="14.25" customHeight="1">
      <c r="A1" s="177" t="s">
        <v>443</v>
      </c>
      <c r="Q1" s="59"/>
    </row>
    <row r="2" spans="1:28" ht="12.75" thickBot="1">
      <c r="Q2" s="59"/>
    </row>
    <row r="3" spans="1:28" ht="12.75" customHeight="1" thickBot="1">
      <c r="H3" s="334" t="s">
        <v>0</v>
      </c>
      <c r="I3" s="335"/>
      <c r="J3" s="335"/>
      <c r="K3" s="336">
        <f>'[1]様式-1-Ⅰ（プラント）'!H2</f>
        <v>0</v>
      </c>
      <c r="L3" s="337"/>
      <c r="M3" s="337"/>
      <c r="N3" s="337"/>
      <c r="O3" s="337"/>
      <c r="P3" s="338"/>
      <c r="Q3" s="178"/>
      <c r="U3" s="60" t="s">
        <v>129</v>
      </c>
      <c r="V3" s="60" t="s">
        <v>130</v>
      </c>
      <c r="Y3" s="60" t="s">
        <v>131</v>
      </c>
      <c r="AA3" s="60" t="s">
        <v>185</v>
      </c>
      <c r="AB3" s="57" t="s">
        <v>186</v>
      </c>
    </row>
    <row r="4" spans="1:28" ht="10.5" customHeight="1">
      <c r="H4" s="58"/>
      <c r="I4" s="58"/>
      <c r="J4" s="61"/>
      <c r="K4" s="61"/>
      <c r="L4" s="61"/>
      <c r="M4" s="61"/>
      <c r="N4" s="61"/>
      <c r="O4" s="61"/>
      <c r="P4" s="61"/>
      <c r="Q4" s="59"/>
    </row>
    <row r="5" spans="1:28" ht="24" customHeight="1">
      <c r="A5" s="339" t="s">
        <v>327</v>
      </c>
      <c r="B5" s="339"/>
      <c r="C5" s="339"/>
      <c r="D5" s="339"/>
      <c r="E5" s="339"/>
      <c r="F5" s="339"/>
      <c r="G5" s="339"/>
      <c r="H5" s="339"/>
      <c r="I5" s="339"/>
      <c r="J5" s="339"/>
      <c r="K5" s="339"/>
      <c r="L5" s="339"/>
      <c r="M5" s="339"/>
      <c r="N5" s="339"/>
      <c r="O5" s="339"/>
      <c r="P5" s="339"/>
      <c r="Q5" s="339"/>
      <c r="U5" s="60" t="s">
        <v>328</v>
      </c>
      <c r="V5" s="60" t="s">
        <v>187</v>
      </c>
      <c r="W5" s="60" t="s">
        <v>328</v>
      </c>
      <c r="X5" s="60" t="s">
        <v>133</v>
      </c>
      <c r="Y5" s="60" t="s">
        <v>188</v>
      </c>
      <c r="Z5" s="60" t="s">
        <v>329</v>
      </c>
      <c r="AA5" s="60" t="s">
        <v>189</v>
      </c>
      <c r="AB5" s="60" t="s">
        <v>190</v>
      </c>
    </row>
    <row r="6" spans="1:28" ht="18" customHeight="1" thickBot="1">
      <c r="A6" s="340" t="s">
        <v>219</v>
      </c>
      <c r="B6" s="341"/>
      <c r="C6" s="342"/>
      <c r="D6" s="98"/>
      <c r="E6" s="98" t="s">
        <v>164</v>
      </c>
      <c r="F6" s="349" t="s">
        <v>306</v>
      </c>
      <c r="G6" s="350"/>
      <c r="H6" s="351" t="s">
        <v>330</v>
      </c>
      <c r="I6" s="351"/>
      <c r="J6" s="351"/>
      <c r="K6" s="351"/>
      <c r="L6" s="351"/>
      <c r="M6" s="351"/>
      <c r="N6" s="351"/>
      <c r="O6" s="351"/>
      <c r="P6" s="351"/>
      <c r="Q6" s="350"/>
      <c r="AB6" s="60"/>
    </row>
    <row r="7" spans="1:28" ht="36" customHeight="1" thickBot="1">
      <c r="A7" s="343"/>
      <c r="B7" s="344"/>
      <c r="C7" s="345"/>
      <c r="D7" s="179" t="s">
        <v>331</v>
      </c>
      <c r="E7" s="99" t="s">
        <v>156</v>
      </c>
      <c r="F7" s="352" t="s">
        <v>85</v>
      </c>
      <c r="G7" s="353"/>
      <c r="H7" s="354"/>
      <c r="I7" s="355"/>
      <c r="J7" s="355"/>
      <c r="K7" s="355"/>
      <c r="L7" s="355"/>
      <c r="M7" s="355"/>
      <c r="N7" s="355"/>
      <c r="O7" s="355"/>
      <c r="P7" s="355"/>
      <c r="Q7" s="356"/>
      <c r="S7" s="58"/>
      <c r="U7" s="60" t="s">
        <v>336</v>
      </c>
      <c r="V7" s="60" t="s">
        <v>73</v>
      </c>
      <c r="W7" s="60" t="s">
        <v>337</v>
      </c>
      <c r="X7" s="60" t="s">
        <v>74</v>
      </c>
      <c r="Y7" s="224" t="s">
        <v>454</v>
      </c>
      <c r="Z7" s="60" t="s">
        <v>336</v>
      </c>
      <c r="AA7" s="60" t="s">
        <v>104</v>
      </c>
      <c r="AB7" s="57" t="s">
        <v>192</v>
      </c>
    </row>
    <row r="8" spans="1:28" ht="36" customHeight="1" thickBot="1">
      <c r="A8" s="346"/>
      <c r="B8" s="347"/>
      <c r="C8" s="348"/>
      <c r="D8" s="179" t="s">
        <v>333</v>
      </c>
      <c r="E8" s="99" t="s">
        <v>156</v>
      </c>
      <c r="F8" s="352" t="s">
        <v>334</v>
      </c>
      <c r="G8" s="353"/>
      <c r="H8" s="354"/>
      <c r="I8" s="355"/>
      <c r="J8" s="355"/>
      <c r="K8" s="355"/>
      <c r="L8" s="355"/>
      <c r="M8" s="355"/>
      <c r="N8" s="355"/>
      <c r="O8" s="355"/>
      <c r="P8" s="355"/>
      <c r="Q8" s="356"/>
      <c r="S8" s="58"/>
      <c r="U8" s="60" t="s">
        <v>340</v>
      </c>
      <c r="V8" s="60" t="s">
        <v>104</v>
      </c>
      <c r="W8" s="60" t="s">
        <v>341</v>
      </c>
      <c r="X8" s="60" t="s">
        <v>75</v>
      </c>
      <c r="Y8" s="60" t="s">
        <v>104</v>
      </c>
      <c r="Z8" s="60" t="s">
        <v>340</v>
      </c>
      <c r="AA8" s="60" t="s">
        <v>193</v>
      </c>
      <c r="AB8" s="57" t="s">
        <v>104</v>
      </c>
    </row>
    <row r="9" spans="1:28" ht="37.5" customHeight="1" thickBot="1">
      <c r="A9" s="357" t="s">
        <v>220</v>
      </c>
      <c r="B9" s="360" t="s">
        <v>20</v>
      </c>
      <c r="C9" s="361"/>
      <c r="D9" s="362" t="s">
        <v>21</v>
      </c>
      <c r="E9" s="363"/>
      <c r="F9" s="364" t="s">
        <v>70</v>
      </c>
      <c r="G9" s="365"/>
      <c r="H9" s="366"/>
      <c r="I9" s="180"/>
      <c r="J9" s="230"/>
      <c r="K9" s="230"/>
      <c r="L9" s="230"/>
      <c r="M9" s="230"/>
      <c r="N9" s="230"/>
      <c r="O9" s="93"/>
      <c r="P9" s="93"/>
      <c r="Q9" s="100"/>
      <c r="S9" s="58"/>
      <c r="U9" s="60" t="s">
        <v>342</v>
      </c>
      <c r="W9" s="60" t="s">
        <v>343</v>
      </c>
      <c r="Z9" s="60" t="s">
        <v>342</v>
      </c>
      <c r="AA9" s="60" t="s">
        <v>194</v>
      </c>
    </row>
    <row r="10" spans="1:28" ht="39" customHeight="1" thickBot="1">
      <c r="A10" s="358"/>
      <c r="B10" s="367" t="s">
        <v>338</v>
      </c>
      <c r="C10" s="367"/>
      <c r="D10" s="368" t="s">
        <v>306</v>
      </c>
      <c r="E10" s="369"/>
      <c r="F10" s="370" t="s">
        <v>334</v>
      </c>
      <c r="G10" s="371"/>
      <c r="H10" s="372" t="s">
        <v>339</v>
      </c>
      <c r="I10" s="373"/>
      <c r="J10" s="373"/>
      <c r="K10" s="374"/>
      <c r="L10" s="380"/>
      <c r="M10" s="381"/>
      <c r="N10" s="381"/>
      <c r="O10" s="381"/>
      <c r="P10" s="381"/>
      <c r="Q10" s="382"/>
      <c r="S10" s="58"/>
      <c r="U10" s="60" t="s">
        <v>344</v>
      </c>
      <c r="W10" s="60" t="s">
        <v>332</v>
      </c>
      <c r="Z10" s="60" t="s">
        <v>344</v>
      </c>
      <c r="AA10" s="60" t="s">
        <v>195</v>
      </c>
    </row>
    <row r="11" spans="1:28" ht="22.5" customHeight="1" thickBot="1">
      <c r="A11" s="358"/>
      <c r="B11" s="367" t="s">
        <v>134</v>
      </c>
      <c r="C11" s="360"/>
      <c r="D11" s="380"/>
      <c r="E11" s="381"/>
      <c r="F11" s="381"/>
      <c r="G11" s="381"/>
      <c r="H11" s="381"/>
      <c r="I11" s="382"/>
      <c r="J11" s="101"/>
      <c r="K11" s="102"/>
      <c r="L11" s="102"/>
      <c r="M11" s="102"/>
      <c r="N11" s="102"/>
      <c r="O11" s="102"/>
      <c r="P11" s="102"/>
      <c r="Q11" s="103"/>
      <c r="S11" s="58"/>
      <c r="U11" s="60" t="s">
        <v>433</v>
      </c>
      <c r="W11" s="60" t="s">
        <v>335</v>
      </c>
      <c r="Z11" s="60" t="s">
        <v>433</v>
      </c>
    </row>
    <row r="12" spans="1:28" ht="22.5" customHeight="1" thickBot="1">
      <c r="A12" s="358"/>
      <c r="B12" s="367" t="s">
        <v>102</v>
      </c>
      <c r="C12" s="360"/>
      <c r="D12" s="380"/>
      <c r="E12" s="381"/>
      <c r="F12" s="381"/>
      <c r="G12" s="381"/>
      <c r="H12" s="381"/>
      <c r="I12" s="381"/>
      <c r="J12" s="381"/>
      <c r="K12" s="381"/>
      <c r="L12" s="381"/>
      <c r="M12" s="381"/>
      <c r="N12" s="381"/>
      <c r="O12" s="381"/>
      <c r="P12" s="381"/>
      <c r="Q12" s="382"/>
      <c r="S12" s="58"/>
      <c r="W12" s="60" t="s">
        <v>336</v>
      </c>
      <c r="Z12" s="60" t="s">
        <v>455</v>
      </c>
    </row>
    <row r="13" spans="1:28" ht="23.25" customHeight="1" thickBot="1">
      <c r="A13" s="358"/>
      <c r="B13" s="367" t="s">
        <v>133</v>
      </c>
      <c r="C13" s="360"/>
      <c r="D13" s="364" t="s">
        <v>76</v>
      </c>
      <c r="E13" s="366"/>
      <c r="F13" s="389" t="s">
        <v>345</v>
      </c>
      <c r="G13" s="390"/>
      <c r="H13" s="390"/>
      <c r="I13" s="390"/>
      <c r="J13" s="390"/>
      <c r="K13" s="390"/>
      <c r="L13" s="390"/>
      <c r="M13" s="390"/>
      <c r="N13" s="391"/>
      <c r="O13" s="392"/>
      <c r="P13" s="393"/>
      <c r="Q13" s="394"/>
      <c r="S13" s="58"/>
      <c r="W13" s="60" t="s">
        <v>340</v>
      </c>
    </row>
    <row r="14" spans="1:28" ht="22.5" customHeight="1" thickBot="1">
      <c r="A14" s="358"/>
      <c r="B14" s="375" t="s">
        <v>346</v>
      </c>
      <c r="C14" s="376"/>
      <c r="D14" s="377"/>
      <c r="E14" s="377"/>
      <c r="F14" s="377"/>
      <c r="G14" s="377"/>
      <c r="H14" s="376"/>
      <c r="I14" s="376"/>
      <c r="J14" s="376"/>
      <c r="K14" s="376"/>
      <c r="L14" s="376"/>
      <c r="M14" s="376"/>
      <c r="N14" s="376"/>
      <c r="O14" s="376"/>
      <c r="P14" s="376"/>
      <c r="Q14" s="378"/>
      <c r="S14" s="58"/>
      <c r="W14" s="60" t="s">
        <v>342</v>
      </c>
    </row>
    <row r="15" spans="1:28" ht="32.25" customHeight="1" thickBot="1">
      <c r="A15" s="358"/>
      <c r="B15" s="379" t="s">
        <v>159</v>
      </c>
      <c r="C15" s="362"/>
      <c r="D15" s="383">
        <v>0</v>
      </c>
      <c r="E15" s="384"/>
      <c r="F15" s="384"/>
      <c r="G15" s="385"/>
      <c r="H15" s="386"/>
      <c r="I15" s="387"/>
      <c r="J15" s="387"/>
      <c r="K15" s="387"/>
      <c r="L15" s="387"/>
      <c r="M15" s="387"/>
      <c r="N15" s="387"/>
      <c r="O15" s="387"/>
      <c r="P15" s="387"/>
      <c r="Q15" s="388"/>
      <c r="S15" s="58"/>
      <c r="U15" s="57"/>
      <c r="W15" s="60" t="s">
        <v>344</v>
      </c>
    </row>
    <row r="16" spans="1:28" ht="22.5" customHeight="1" thickBot="1">
      <c r="A16" s="358"/>
      <c r="B16" s="367" t="s">
        <v>115</v>
      </c>
      <c r="C16" s="360"/>
      <c r="D16" s="395"/>
      <c r="E16" s="396"/>
      <c r="F16" s="396"/>
      <c r="G16" s="396"/>
      <c r="H16" s="396"/>
      <c r="I16" s="396"/>
      <c r="J16" s="396"/>
      <c r="K16" s="396"/>
      <c r="L16" s="396"/>
      <c r="M16" s="396"/>
      <c r="N16" s="396"/>
      <c r="O16" s="396"/>
      <c r="P16" s="396"/>
      <c r="Q16" s="397"/>
      <c r="S16" s="58"/>
      <c r="W16" s="60" t="s">
        <v>433</v>
      </c>
    </row>
    <row r="17" spans="1:27" ht="60" customHeight="1" thickBot="1">
      <c r="A17" s="358"/>
      <c r="B17" s="367" t="s">
        <v>22</v>
      </c>
      <c r="C17" s="360"/>
      <c r="D17" s="398"/>
      <c r="E17" s="399"/>
      <c r="F17" s="399"/>
      <c r="G17" s="399"/>
      <c r="H17" s="399"/>
      <c r="I17" s="399"/>
      <c r="J17" s="399"/>
      <c r="K17" s="399"/>
      <c r="L17" s="399"/>
      <c r="M17" s="399"/>
      <c r="N17" s="399"/>
      <c r="O17" s="399"/>
      <c r="P17" s="399"/>
      <c r="Q17" s="400"/>
      <c r="S17" s="58"/>
      <c r="W17" s="60" t="s">
        <v>455</v>
      </c>
    </row>
    <row r="18" spans="1:27" ht="23.25" customHeight="1" thickBot="1">
      <c r="A18" s="359"/>
      <c r="B18" s="367" t="s">
        <v>103</v>
      </c>
      <c r="C18" s="360"/>
      <c r="D18" s="401"/>
      <c r="E18" s="402"/>
      <c r="F18" s="402"/>
      <c r="G18" s="402"/>
      <c r="H18" s="104" t="s">
        <v>135</v>
      </c>
      <c r="I18" s="402"/>
      <c r="J18" s="402"/>
      <c r="K18" s="402"/>
      <c r="L18" s="402"/>
      <c r="M18" s="402"/>
      <c r="N18" s="402"/>
      <c r="O18" s="402"/>
      <c r="P18" s="402"/>
      <c r="Q18" s="403"/>
      <c r="S18" s="58"/>
    </row>
    <row r="19" spans="1:27" ht="27" customHeight="1" thickBot="1">
      <c r="A19" s="340" t="s">
        <v>438</v>
      </c>
      <c r="B19" s="341"/>
      <c r="C19" s="342"/>
      <c r="D19" s="375" t="s">
        <v>444</v>
      </c>
      <c r="E19" s="363"/>
      <c r="F19" s="404" t="s">
        <v>70</v>
      </c>
      <c r="G19" s="405"/>
      <c r="H19" s="406"/>
      <c r="I19" s="407" t="s">
        <v>456</v>
      </c>
      <c r="J19" s="408"/>
      <c r="K19" s="409"/>
      <c r="L19" s="410" t="s">
        <v>334</v>
      </c>
      <c r="M19" s="411"/>
      <c r="N19" s="411"/>
      <c r="O19" s="411"/>
      <c r="P19" s="411"/>
      <c r="Q19" s="412"/>
      <c r="S19" s="58"/>
    </row>
    <row r="20" spans="1:27" ht="39" customHeight="1" thickBot="1">
      <c r="A20" s="346"/>
      <c r="B20" s="347"/>
      <c r="C20" s="348"/>
      <c r="D20" s="368" t="s">
        <v>457</v>
      </c>
      <c r="E20" s="413"/>
      <c r="F20" s="414"/>
      <c r="G20" s="415"/>
      <c r="H20" s="415"/>
      <c r="I20" s="415"/>
      <c r="J20" s="415"/>
      <c r="K20" s="415"/>
      <c r="L20" s="415"/>
      <c r="M20" s="415"/>
      <c r="N20" s="415"/>
      <c r="O20" s="415"/>
      <c r="P20" s="415"/>
      <c r="Q20" s="416"/>
      <c r="S20" s="58"/>
    </row>
    <row r="21" spans="1:27" ht="39" customHeight="1" thickBot="1">
      <c r="A21" s="340" t="s">
        <v>221</v>
      </c>
      <c r="B21" s="341"/>
      <c r="C21" s="342"/>
      <c r="D21" s="417" t="s">
        <v>114</v>
      </c>
      <c r="E21" s="418"/>
      <c r="F21" s="419"/>
      <c r="G21" s="419"/>
      <c r="H21" s="419"/>
      <c r="I21" s="418"/>
      <c r="J21" s="418"/>
      <c r="K21" s="418"/>
      <c r="L21" s="420"/>
      <c r="M21" s="364" t="s">
        <v>77</v>
      </c>
      <c r="N21" s="365"/>
      <c r="O21" s="365"/>
      <c r="P21" s="365"/>
      <c r="Q21" s="366"/>
      <c r="S21" s="58"/>
    </row>
    <row r="22" spans="1:27" ht="39" customHeight="1" thickBot="1">
      <c r="A22" s="421" t="s">
        <v>347</v>
      </c>
      <c r="B22" s="422"/>
      <c r="C22" s="423"/>
      <c r="D22" s="368" t="s">
        <v>64</v>
      </c>
      <c r="E22" s="424"/>
      <c r="F22" s="364" t="s">
        <v>136</v>
      </c>
      <c r="G22" s="365"/>
      <c r="H22" s="366"/>
      <c r="I22" s="166"/>
      <c r="J22" s="231"/>
      <c r="K22" s="231"/>
      <c r="L22" s="231"/>
      <c r="M22" s="231"/>
      <c r="N22" s="105"/>
      <c r="O22" s="105"/>
      <c r="P22" s="105"/>
      <c r="Q22" s="106"/>
      <c r="S22" s="58"/>
    </row>
    <row r="23" spans="1:27" ht="6.75" customHeight="1" thickBot="1">
      <c r="A23" s="107"/>
      <c r="B23" s="107"/>
      <c r="C23" s="107"/>
      <c r="D23" s="108"/>
      <c r="E23" s="108"/>
      <c r="F23" s="109"/>
      <c r="G23" s="62"/>
      <c r="H23" s="62"/>
      <c r="I23" s="62"/>
      <c r="J23" s="62"/>
      <c r="K23" s="62"/>
      <c r="L23" s="62"/>
      <c r="M23" s="62"/>
      <c r="N23" s="62"/>
      <c r="O23" s="62"/>
      <c r="P23" s="62"/>
      <c r="Q23" s="62"/>
      <c r="S23" s="58"/>
    </row>
    <row r="24" spans="1:27" s="63" customFormat="1" ht="14.25" customHeight="1" thickBot="1">
      <c r="A24" s="65" t="s">
        <v>30</v>
      </c>
      <c r="B24" s="66"/>
      <c r="C24" s="63" t="s">
        <v>31</v>
      </c>
      <c r="G24" s="67"/>
      <c r="U24" s="64"/>
      <c r="V24" s="64"/>
      <c r="W24" s="64"/>
      <c r="X24" s="64"/>
      <c r="Y24" s="64"/>
      <c r="Z24" s="64"/>
      <c r="AA24" s="64"/>
    </row>
    <row r="25" spans="1:27" s="63" customFormat="1" ht="14.25" customHeight="1" thickBot="1">
      <c r="A25" s="65"/>
      <c r="B25" s="68"/>
      <c r="C25" s="63" t="s">
        <v>32</v>
      </c>
      <c r="G25" s="67"/>
      <c r="U25" s="64"/>
      <c r="V25" s="64"/>
      <c r="W25" s="64"/>
      <c r="X25" s="64"/>
      <c r="Y25" s="64"/>
      <c r="Z25" s="64"/>
      <c r="AA25" s="64"/>
    </row>
    <row r="26" spans="1:27" s="63" customFormat="1" ht="14.25" customHeight="1">
      <c r="A26" s="65" t="s">
        <v>33</v>
      </c>
      <c r="B26" s="63" t="s">
        <v>34</v>
      </c>
      <c r="U26" s="64"/>
      <c r="V26" s="64"/>
      <c r="W26" s="64"/>
      <c r="X26" s="64"/>
      <c r="Y26" s="64"/>
      <c r="Z26" s="64"/>
      <c r="AA26" s="64"/>
    </row>
    <row r="27" spans="1:27" s="63" customFormat="1" ht="14.25" customHeight="1">
      <c r="A27" s="65" t="s">
        <v>35</v>
      </c>
      <c r="B27" s="225" t="s">
        <v>458</v>
      </c>
      <c r="U27" s="64"/>
      <c r="V27" s="64"/>
      <c r="W27" s="64"/>
      <c r="X27" s="64"/>
      <c r="Y27" s="64"/>
      <c r="Z27" s="64"/>
      <c r="AA27" s="64"/>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ADE312B9-81D7-4994-BC36-507F1CA0FC5C}">
      <formula1>$X$7:$X$8</formula1>
    </dataValidation>
    <dataValidation type="list" errorStyle="warning" allowBlank="1" showErrorMessage="1" sqref="F22:H22" xr:uid="{0DD58422-9D30-4221-881C-5CA60F5B5B6D}">
      <formula1>$AB$7:$AB$8</formula1>
    </dataValidation>
    <dataValidation type="list" errorStyle="warning" allowBlank="1" showInputMessage="1" showErrorMessage="1" sqref="M21:Q21" xr:uid="{1E907DBF-C4FB-42EE-8C6A-59BBF40F7526}">
      <formula1>$AA$7:$AA$10</formula1>
    </dataValidation>
    <dataValidation type="list" errorStyle="warning" allowBlank="1" showInputMessage="1" showErrorMessage="1" sqref="F19:H19" xr:uid="{B4FFDD39-253A-4DD2-87AE-E05A3E58191C}">
      <formula1>$Y$7:$Y$8</formula1>
    </dataValidation>
    <dataValidation type="list" errorStyle="warning" allowBlank="1" showInputMessage="1" showErrorMessage="1" sqref="F9:H9" xr:uid="{7D7F43A7-1216-429C-96DB-5D0511DD64C4}">
      <formula1>$V$7:$V$8</formula1>
    </dataValidation>
    <dataValidation type="whole" allowBlank="1" showInputMessage="1" showErrorMessage="1" sqref="E7:E8" xr:uid="{4ECB4C58-2DCA-478D-9AB2-4C99A9594BF9}">
      <formula1>0</formula1>
      <formula2>100</formula2>
    </dataValidation>
    <dataValidation allowBlank="1" showInputMessage="1" showErrorMessage="1" promptTitle="CORINS登録番号の記入例" prompt="_x000a_　・1234-5678W_x000a_　　（4桁-4桁+英字）_x000a_　・1234567890_x000a_　　（10桁の数字）" sqref="L10:Q10" xr:uid="{029CC996-F95C-4CBF-BAE5-EC10D5AE1523}"/>
    <dataValidation allowBlank="1" showInputMessage="1" showErrorMessage="1" prompt="入力は_x000a_西暦/月/日" sqref="D18:G18 I18:Q18 N22" xr:uid="{D893A71C-AD1D-47E7-A2F4-B17A397541C6}"/>
    <dataValidation type="list" errorStyle="warning" allowBlank="1" showInputMessage="1" showErrorMessage="1" sqref="F7:G8" xr:uid="{C5094F12-9D36-49E0-A2C0-49E718FFCD07}">
      <formula1>$U$7:$U$11</formula1>
    </dataValidation>
    <dataValidation type="list" errorStyle="warning" allowBlank="1" showInputMessage="1" showErrorMessage="1" sqref="F10:G10" xr:uid="{716BF29C-7E28-4236-BDB2-457F6DD9E448}">
      <formula1>$W$7:$W$17</formula1>
    </dataValidation>
    <dataValidation type="list" errorStyle="warning" allowBlank="1" showInputMessage="1" showErrorMessage="1" sqref="L19:Q19" xr:uid="{74D2E9A0-CF84-41AB-B2C9-0EF2EA590CB7}">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7CB9-CAAE-4E97-900E-EB6DA0592722}">
  <dimension ref="A1:AK114"/>
  <sheetViews>
    <sheetView showGridLines="0" view="pageBreakPreview" zoomScale="85" zoomScaleNormal="85" zoomScaleSheetLayoutView="85" workbookViewId="0">
      <selection activeCell="E8" sqref="E8:F8"/>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81" t="s">
        <v>445</v>
      </c>
      <c r="B1" s="69"/>
      <c r="C1" s="69"/>
      <c r="D1" s="69"/>
      <c r="E1" s="69"/>
      <c r="F1" s="121"/>
      <c r="G1" s="69"/>
      <c r="H1" s="69"/>
      <c r="I1" s="69"/>
      <c r="J1" s="69"/>
      <c r="K1" s="69"/>
      <c r="L1" s="69"/>
      <c r="M1" s="71"/>
      <c r="N1" s="69"/>
      <c r="O1" s="69"/>
      <c r="P1" s="69"/>
      <c r="Q1" s="69"/>
      <c r="R1" s="69"/>
      <c r="S1" s="69"/>
      <c r="T1" s="69"/>
      <c r="U1" s="69"/>
      <c r="V1" s="69"/>
      <c r="W1" s="69"/>
      <c r="X1" s="69"/>
      <c r="Y1" s="69"/>
      <c r="Z1" s="69"/>
      <c r="AA1" s="69"/>
      <c r="AB1" s="69"/>
      <c r="AC1" s="69"/>
    </row>
    <row r="2" spans="1:37" ht="14.25" thickBot="1">
      <c r="A2" s="69"/>
      <c r="B2" s="69"/>
      <c r="C2" s="69"/>
      <c r="D2" s="69"/>
      <c r="E2" s="69"/>
      <c r="F2" s="234" t="s">
        <v>0</v>
      </c>
      <c r="G2" s="425">
        <f>'[1]様式-1-Ⅰ（プラント）'!H2</f>
        <v>0</v>
      </c>
      <c r="H2" s="426"/>
      <c r="I2" s="426"/>
      <c r="J2" s="426"/>
      <c r="K2" s="426"/>
      <c r="L2" s="427"/>
      <c r="M2" s="72"/>
      <c r="N2" s="69"/>
      <c r="O2" s="69"/>
      <c r="P2" s="69"/>
      <c r="Q2" s="69"/>
      <c r="R2" s="69"/>
      <c r="S2" s="69" t="s">
        <v>132</v>
      </c>
      <c r="T2" s="69"/>
      <c r="U2" s="69"/>
      <c r="V2" s="69"/>
      <c r="W2" s="69" t="s">
        <v>348</v>
      </c>
      <c r="X2" s="69"/>
      <c r="Y2" s="69"/>
      <c r="Z2" s="69" t="s">
        <v>349</v>
      </c>
      <c r="AA2" s="69"/>
      <c r="AB2" s="69" t="s">
        <v>350</v>
      </c>
      <c r="AC2" s="69"/>
    </row>
    <row r="3" spans="1:37" s="57" customFormat="1" ht="10.5" customHeight="1">
      <c r="G3" s="58"/>
      <c r="H3" s="58"/>
      <c r="I3" s="58"/>
      <c r="J3" s="61"/>
      <c r="K3" s="61"/>
      <c r="L3" s="61"/>
      <c r="M3" s="61"/>
      <c r="N3" s="61"/>
      <c r="O3" s="61"/>
      <c r="P3" s="61"/>
      <c r="Q3" s="59"/>
      <c r="R3" s="59"/>
      <c r="S3" s="59"/>
      <c r="T3" s="59"/>
      <c r="U3" s="59"/>
      <c r="V3" s="59"/>
      <c r="W3" s="59"/>
      <c r="X3" s="59"/>
      <c r="Y3" s="59"/>
      <c r="Z3" s="59"/>
      <c r="AA3" s="59"/>
      <c r="AB3" s="59"/>
      <c r="AC3" s="59"/>
      <c r="AG3" s="60"/>
      <c r="AH3" s="60"/>
      <c r="AI3" s="60"/>
      <c r="AJ3" s="60"/>
      <c r="AK3" s="60"/>
    </row>
    <row r="4" spans="1:37" ht="24" customHeight="1" thickBot="1">
      <c r="A4" s="428" t="s">
        <v>351</v>
      </c>
      <c r="B4" s="428"/>
      <c r="C4" s="428"/>
      <c r="D4" s="428"/>
      <c r="E4" s="428"/>
      <c r="F4" s="428"/>
      <c r="G4" s="428"/>
      <c r="H4" s="428"/>
      <c r="I4" s="428"/>
      <c r="J4" s="428"/>
      <c r="K4" s="428"/>
      <c r="L4" s="428"/>
      <c r="M4" s="428"/>
      <c r="N4" s="69"/>
      <c r="O4" s="69"/>
      <c r="P4" s="69"/>
      <c r="Q4" s="4" t="s">
        <v>352</v>
      </c>
      <c r="R4" s="182" t="s">
        <v>353</v>
      </c>
      <c r="S4" s="69" t="s">
        <v>354</v>
      </c>
      <c r="T4" s="60" t="s">
        <v>328</v>
      </c>
      <c r="U4" s="60" t="s">
        <v>355</v>
      </c>
      <c r="V4" s="60" t="s">
        <v>139</v>
      </c>
      <c r="W4" s="60" t="s">
        <v>356</v>
      </c>
      <c r="X4" s="60" t="s">
        <v>139</v>
      </c>
      <c r="Y4" s="60" t="s">
        <v>328</v>
      </c>
      <c r="Z4" s="60" t="s">
        <v>188</v>
      </c>
      <c r="AA4" s="60" t="s">
        <v>329</v>
      </c>
      <c r="AB4" s="60" t="s">
        <v>357</v>
      </c>
      <c r="AC4" s="60" t="s">
        <v>358</v>
      </c>
    </row>
    <row r="5" spans="1:37" ht="18" customHeight="1" thickBot="1">
      <c r="A5" s="70"/>
      <c r="B5" s="9"/>
      <c r="C5" s="429" t="s">
        <v>79</v>
      </c>
      <c r="D5" s="430"/>
      <c r="E5" s="430"/>
      <c r="F5" s="430"/>
      <c r="G5" s="430"/>
      <c r="H5" s="430"/>
      <c r="I5" s="430"/>
      <c r="J5" s="430"/>
      <c r="K5" s="431"/>
      <c r="L5" s="9"/>
      <c r="M5" s="9"/>
      <c r="N5" s="69"/>
      <c r="O5" s="69"/>
      <c r="P5" s="69"/>
      <c r="S5" s="69"/>
      <c r="T5" s="60"/>
      <c r="U5" s="60"/>
      <c r="V5" s="60"/>
      <c r="W5" s="60"/>
      <c r="X5" s="60"/>
      <c r="Y5" s="60"/>
      <c r="Z5" s="60"/>
      <c r="AA5" s="60"/>
      <c r="AB5" s="60"/>
      <c r="AC5" s="60"/>
    </row>
    <row r="6" spans="1:37" ht="6" customHeight="1" thickBot="1">
      <c r="A6" s="70"/>
      <c r="B6" s="9"/>
      <c r="C6" s="70"/>
      <c r="D6" s="9"/>
      <c r="E6" s="9"/>
      <c r="F6" s="9"/>
      <c r="G6" s="9"/>
      <c r="H6" s="9"/>
      <c r="I6" s="9"/>
      <c r="J6" s="9"/>
      <c r="K6" s="9"/>
      <c r="L6" s="9"/>
      <c r="M6" s="9"/>
      <c r="N6" s="69"/>
      <c r="O6" s="69"/>
      <c r="P6" s="69"/>
      <c r="Q6" s="4" t="s">
        <v>359</v>
      </c>
      <c r="R6" s="4" t="s">
        <v>360</v>
      </c>
      <c r="S6" s="69" t="s">
        <v>73</v>
      </c>
      <c r="T6" s="60" t="s">
        <v>337</v>
      </c>
      <c r="U6" s="60" t="s">
        <v>74</v>
      </c>
      <c r="V6" s="60" t="s">
        <v>361</v>
      </c>
      <c r="W6" s="60" t="s">
        <v>362</v>
      </c>
      <c r="X6" s="60" t="s">
        <v>361</v>
      </c>
      <c r="Y6" s="69" t="s">
        <v>298</v>
      </c>
      <c r="Z6" s="227" t="s">
        <v>449</v>
      </c>
      <c r="AA6" s="69" t="s">
        <v>298</v>
      </c>
      <c r="AB6" s="69" t="s">
        <v>363</v>
      </c>
      <c r="AC6" s="69" t="s">
        <v>291</v>
      </c>
    </row>
    <row r="7" spans="1:37" ht="27" customHeight="1" thickBot="1">
      <c r="A7" s="432" t="s">
        <v>80</v>
      </c>
      <c r="B7" s="433"/>
      <c r="C7" s="434"/>
      <c r="D7" s="124" t="s">
        <v>36</v>
      </c>
      <c r="E7" s="438"/>
      <c r="F7" s="439"/>
      <c r="G7" s="110"/>
      <c r="H7" s="111"/>
      <c r="I7" s="111"/>
      <c r="J7" s="111"/>
      <c r="K7" s="111"/>
      <c r="L7" s="111"/>
      <c r="M7" s="112"/>
      <c r="N7" s="69"/>
      <c r="O7" s="58"/>
      <c r="P7" s="69"/>
      <c r="Q7" s="69" t="s">
        <v>364</v>
      </c>
      <c r="R7" s="69" t="s">
        <v>104</v>
      </c>
      <c r="S7" s="69" t="s">
        <v>104</v>
      </c>
      <c r="T7" s="60" t="s">
        <v>341</v>
      </c>
      <c r="U7" s="60" t="s">
        <v>75</v>
      </c>
      <c r="V7" s="60" t="s">
        <v>365</v>
      </c>
      <c r="W7" s="60" t="s">
        <v>104</v>
      </c>
      <c r="X7" s="60" t="s">
        <v>365</v>
      </c>
      <c r="Y7" s="69" t="s">
        <v>206</v>
      </c>
      <c r="Z7" s="227" t="s">
        <v>360</v>
      </c>
      <c r="AA7" s="69" t="s">
        <v>206</v>
      </c>
      <c r="AB7" s="69" t="s">
        <v>366</v>
      </c>
      <c r="AC7" s="69" t="s">
        <v>292</v>
      </c>
    </row>
    <row r="8" spans="1:37" ht="27" customHeight="1" thickBot="1">
      <c r="A8" s="435"/>
      <c r="B8" s="436"/>
      <c r="C8" s="437"/>
      <c r="D8" s="124" t="s">
        <v>37</v>
      </c>
      <c r="E8" s="440" t="s">
        <v>78</v>
      </c>
      <c r="F8" s="441"/>
      <c r="G8" s="113"/>
      <c r="H8" s="114"/>
      <c r="I8" s="114"/>
      <c r="J8" s="114"/>
      <c r="K8" s="114"/>
      <c r="L8" s="115"/>
      <c r="M8" s="116"/>
      <c r="N8" s="69"/>
      <c r="O8" s="58"/>
      <c r="P8" s="69"/>
      <c r="Q8" s="69"/>
      <c r="R8" s="69"/>
      <c r="S8" s="69"/>
      <c r="T8" s="60" t="s">
        <v>343</v>
      </c>
      <c r="U8" s="60"/>
      <c r="V8" s="60" t="s">
        <v>367</v>
      </c>
      <c r="W8" s="60"/>
      <c r="X8" s="60" t="s">
        <v>367</v>
      </c>
      <c r="Y8" s="69" t="s">
        <v>303</v>
      </c>
      <c r="Z8" s="69" t="s">
        <v>104</v>
      </c>
      <c r="AA8" s="69" t="s">
        <v>303</v>
      </c>
      <c r="AB8" s="69" t="s">
        <v>368</v>
      </c>
      <c r="AC8" s="79" t="s">
        <v>293</v>
      </c>
    </row>
    <row r="9" spans="1:37" ht="27" customHeight="1" thickBot="1">
      <c r="A9" s="432" t="s">
        <v>81</v>
      </c>
      <c r="B9" s="433"/>
      <c r="C9" s="434"/>
      <c r="D9" s="124" t="s">
        <v>36</v>
      </c>
      <c r="E9" s="442"/>
      <c r="F9" s="443"/>
      <c r="G9" s="444" t="s">
        <v>163</v>
      </c>
      <c r="H9" s="445"/>
      <c r="I9" s="445"/>
      <c r="J9" s="445"/>
      <c r="K9" s="446"/>
      <c r="L9" s="447" t="s">
        <v>155</v>
      </c>
      <c r="M9" s="448"/>
      <c r="N9" s="69"/>
      <c r="O9" s="58"/>
      <c r="P9" s="69"/>
      <c r="Q9" s="69"/>
      <c r="R9" s="69"/>
      <c r="S9" s="69"/>
      <c r="T9" s="60" t="s">
        <v>332</v>
      </c>
      <c r="U9" s="60"/>
      <c r="V9" s="60"/>
      <c r="W9" s="60"/>
      <c r="X9" s="60"/>
      <c r="Y9" s="69" t="s">
        <v>370</v>
      </c>
      <c r="Z9" s="69"/>
      <c r="AA9" s="69" t="s">
        <v>370</v>
      </c>
      <c r="AB9" s="69" t="s">
        <v>369</v>
      </c>
      <c r="AC9" s="79" t="s">
        <v>294</v>
      </c>
    </row>
    <row r="10" spans="1:37" ht="27" customHeight="1">
      <c r="A10" s="435"/>
      <c r="B10" s="436"/>
      <c r="C10" s="437"/>
      <c r="D10" s="234" t="s">
        <v>37</v>
      </c>
      <c r="E10" s="449" t="s">
        <v>55</v>
      </c>
      <c r="F10" s="450"/>
      <c r="G10" s="117" t="s">
        <v>56</v>
      </c>
      <c r="H10" s="117"/>
      <c r="I10" s="117"/>
      <c r="J10" s="117"/>
      <c r="K10" s="117"/>
      <c r="L10" s="117"/>
      <c r="M10" s="118"/>
      <c r="N10" s="69"/>
      <c r="O10" s="69"/>
      <c r="P10" s="69"/>
      <c r="Q10" s="69"/>
      <c r="R10" s="69"/>
      <c r="S10" s="69"/>
      <c r="T10" s="60" t="s">
        <v>335</v>
      </c>
      <c r="U10" s="60"/>
      <c r="V10" s="60"/>
      <c r="W10" s="60"/>
      <c r="X10" s="60"/>
      <c r="Y10" s="69" t="s">
        <v>434</v>
      </c>
      <c r="Z10" s="69"/>
      <c r="AA10" s="69" t="s">
        <v>434</v>
      </c>
      <c r="AB10" s="69" t="s">
        <v>104</v>
      </c>
      <c r="AC10" s="79" t="s">
        <v>295</v>
      </c>
    </row>
    <row r="11" spans="1:37" ht="15" customHeight="1" thickBot="1">
      <c r="A11" s="119"/>
      <c r="B11" s="120"/>
      <c r="C11" s="120"/>
      <c r="D11" s="121"/>
      <c r="E11" s="121"/>
      <c r="F11" s="121"/>
      <c r="G11" s="115"/>
      <c r="H11" s="115"/>
      <c r="I11" s="115"/>
      <c r="J11" s="115"/>
      <c r="K11" s="115"/>
      <c r="L11" s="115"/>
      <c r="M11" s="122"/>
      <c r="N11" s="69"/>
      <c r="O11" s="69"/>
      <c r="P11" s="69"/>
      <c r="Q11" s="69"/>
      <c r="R11" s="69"/>
      <c r="S11" s="69"/>
      <c r="T11" s="60" t="s">
        <v>336</v>
      </c>
      <c r="U11" s="60"/>
      <c r="V11" s="60"/>
      <c r="W11" s="60"/>
      <c r="X11" s="60"/>
      <c r="Y11" s="69" t="s">
        <v>459</v>
      </c>
      <c r="Z11" s="69"/>
      <c r="AA11" s="69" t="s">
        <v>459</v>
      </c>
      <c r="AB11" s="69"/>
      <c r="AC11" s="79" t="s">
        <v>296</v>
      </c>
    </row>
    <row r="12" spans="1:37" ht="27" customHeight="1" thickBot="1">
      <c r="A12" s="500" t="s">
        <v>371</v>
      </c>
      <c r="B12" s="501"/>
      <c r="C12" s="123" t="s">
        <v>38</v>
      </c>
      <c r="D12" s="124" t="s">
        <v>21</v>
      </c>
      <c r="E12" s="440" t="s">
        <v>70</v>
      </c>
      <c r="F12" s="441"/>
      <c r="G12" s="110"/>
      <c r="H12" s="111"/>
      <c r="I12" s="111"/>
      <c r="J12" s="111"/>
      <c r="K12" s="111"/>
      <c r="L12" s="111"/>
      <c r="M12" s="112"/>
      <c r="N12" s="69"/>
      <c r="O12" s="58"/>
      <c r="P12" s="69"/>
      <c r="Q12" s="69"/>
      <c r="R12" s="69"/>
      <c r="S12" s="69"/>
      <c r="T12" s="60" t="s">
        <v>340</v>
      </c>
      <c r="U12" s="60"/>
      <c r="V12" s="60"/>
      <c r="W12" s="60"/>
      <c r="X12" s="60"/>
      <c r="Y12" s="60"/>
      <c r="Z12" s="60"/>
      <c r="AA12" s="60"/>
      <c r="AB12" s="60"/>
      <c r="AC12" s="69" t="s">
        <v>297</v>
      </c>
    </row>
    <row r="13" spans="1:37" ht="36" customHeight="1" thickBot="1">
      <c r="A13" s="502"/>
      <c r="B13" s="503"/>
      <c r="C13" s="125" t="s">
        <v>372</v>
      </c>
      <c r="D13" s="183" t="s">
        <v>306</v>
      </c>
      <c r="E13" s="184" t="s">
        <v>334</v>
      </c>
      <c r="F13" s="506" t="s">
        <v>373</v>
      </c>
      <c r="G13" s="507"/>
      <c r="H13" s="507"/>
      <c r="I13" s="463"/>
      <c r="J13" s="508"/>
      <c r="K13" s="508"/>
      <c r="L13" s="508"/>
      <c r="M13" s="464"/>
      <c r="N13" s="69"/>
      <c r="O13" s="69"/>
      <c r="P13" s="69"/>
      <c r="Q13" s="69"/>
      <c r="R13" s="69"/>
      <c r="S13" s="69"/>
      <c r="T13" s="60" t="s">
        <v>342</v>
      </c>
      <c r="U13" s="60"/>
      <c r="V13" s="60"/>
      <c r="W13" s="60"/>
      <c r="X13" s="60"/>
      <c r="Y13" s="60"/>
      <c r="Z13" s="60"/>
      <c r="AA13" s="60"/>
      <c r="AB13" s="60"/>
      <c r="AC13" s="60"/>
    </row>
    <row r="14" spans="1:37" ht="18" customHeight="1" thickBot="1">
      <c r="A14" s="502"/>
      <c r="B14" s="503"/>
      <c r="C14" s="126" t="s">
        <v>134</v>
      </c>
      <c r="D14" s="453"/>
      <c r="E14" s="454"/>
      <c r="F14" s="455"/>
      <c r="G14" s="127"/>
      <c r="H14" s="128"/>
      <c r="I14" s="128"/>
      <c r="J14" s="128"/>
      <c r="K14" s="128"/>
      <c r="L14" s="128"/>
      <c r="M14" s="129"/>
      <c r="N14" s="69"/>
      <c r="O14" s="69"/>
      <c r="P14" s="69"/>
      <c r="Q14" s="69"/>
      <c r="R14" s="69"/>
      <c r="S14" s="69"/>
      <c r="T14" s="60" t="s">
        <v>344</v>
      </c>
      <c r="U14" s="60"/>
      <c r="V14" s="60"/>
      <c r="W14" s="60"/>
      <c r="X14" s="60"/>
      <c r="Y14" s="60"/>
      <c r="Z14" s="60"/>
      <c r="AA14" s="60"/>
      <c r="AB14" s="60"/>
      <c r="AC14" s="60"/>
    </row>
    <row r="15" spans="1:37" ht="18" customHeight="1" thickBot="1">
      <c r="A15" s="502"/>
      <c r="B15" s="503"/>
      <c r="C15" s="130" t="s">
        <v>137</v>
      </c>
      <c r="D15" s="453"/>
      <c r="E15" s="454"/>
      <c r="F15" s="454"/>
      <c r="G15" s="454"/>
      <c r="H15" s="454"/>
      <c r="I15" s="454"/>
      <c r="J15" s="454"/>
      <c r="K15" s="454"/>
      <c r="L15" s="454"/>
      <c r="M15" s="455"/>
      <c r="N15" s="69"/>
      <c r="O15" s="69"/>
      <c r="P15" s="69"/>
      <c r="Q15" s="69"/>
      <c r="R15" s="69"/>
      <c r="S15" s="69"/>
      <c r="T15" s="60" t="s">
        <v>433</v>
      </c>
      <c r="U15" s="69"/>
      <c r="V15" s="69"/>
      <c r="W15" s="69"/>
      <c r="X15" s="69"/>
      <c r="Y15" s="69"/>
      <c r="Z15" s="69"/>
      <c r="AA15" s="69"/>
      <c r="AB15" s="69"/>
      <c r="AC15" s="69"/>
    </row>
    <row r="16" spans="1:37" ht="18" customHeight="1" thickBot="1">
      <c r="A16" s="502"/>
      <c r="B16" s="503"/>
      <c r="C16" s="130" t="s">
        <v>133</v>
      </c>
      <c r="D16" s="185" t="s">
        <v>76</v>
      </c>
      <c r="E16" s="456" t="s">
        <v>374</v>
      </c>
      <c r="F16" s="457"/>
      <c r="G16" s="457"/>
      <c r="H16" s="457"/>
      <c r="I16" s="457"/>
      <c r="J16" s="457"/>
      <c r="K16" s="457"/>
      <c r="L16" s="458"/>
      <c r="M16" s="459"/>
      <c r="N16" s="69"/>
      <c r="O16" s="69"/>
      <c r="P16" s="69"/>
      <c r="Q16" s="69"/>
      <c r="R16" s="69"/>
      <c r="S16" s="69"/>
      <c r="T16" s="60" t="s">
        <v>455</v>
      </c>
      <c r="U16" s="69"/>
      <c r="V16" s="69"/>
      <c r="W16" s="69"/>
      <c r="X16" s="69"/>
      <c r="Y16" s="69"/>
      <c r="Z16" s="69"/>
      <c r="AA16" s="69"/>
      <c r="AB16" s="69"/>
      <c r="AC16" s="69"/>
    </row>
    <row r="17" spans="1:29" ht="18" customHeight="1" thickBot="1">
      <c r="A17" s="502"/>
      <c r="B17" s="503"/>
      <c r="C17" s="126" t="s">
        <v>40</v>
      </c>
      <c r="D17" s="440" t="s">
        <v>78</v>
      </c>
      <c r="E17" s="441"/>
      <c r="F17" s="460" t="s">
        <v>375</v>
      </c>
      <c r="G17" s="461"/>
      <c r="H17" s="461"/>
      <c r="I17" s="461"/>
      <c r="J17" s="461"/>
      <c r="K17" s="461"/>
      <c r="L17" s="461"/>
      <c r="M17" s="462"/>
      <c r="N17" s="74"/>
      <c r="O17" s="74"/>
      <c r="P17" s="69"/>
      <c r="Q17" s="69"/>
      <c r="R17" s="69"/>
      <c r="S17" s="69"/>
      <c r="T17" s="69"/>
      <c r="U17" s="69"/>
      <c r="V17" s="69"/>
      <c r="W17" s="69"/>
      <c r="X17" s="69"/>
      <c r="Y17" s="69"/>
      <c r="Z17" s="69"/>
      <c r="AA17" s="69"/>
      <c r="AB17" s="69"/>
      <c r="AC17" s="69"/>
    </row>
    <row r="18" spans="1:29" ht="18" customHeight="1" thickBot="1">
      <c r="A18" s="502"/>
      <c r="B18" s="503"/>
      <c r="C18" s="132" t="s">
        <v>41</v>
      </c>
      <c r="D18" s="133" t="s">
        <v>42</v>
      </c>
      <c r="E18" s="463"/>
      <c r="F18" s="464"/>
      <c r="G18" s="186"/>
      <c r="H18" s="232"/>
      <c r="I18" s="232"/>
      <c r="J18" s="232"/>
      <c r="K18" s="232"/>
      <c r="L18" s="232"/>
      <c r="M18" s="134"/>
      <c r="N18" s="75"/>
      <c r="O18" s="76"/>
      <c r="P18" s="76"/>
      <c r="Q18" s="69"/>
      <c r="R18" s="69"/>
      <c r="S18" s="69"/>
      <c r="T18" s="69"/>
      <c r="U18" s="69"/>
      <c r="V18" s="69"/>
      <c r="W18" s="69"/>
      <c r="X18" s="69"/>
      <c r="Y18" s="69"/>
      <c r="Z18" s="69"/>
      <c r="AA18" s="69"/>
      <c r="AB18" s="69"/>
      <c r="AC18" s="69"/>
    </row>
    <row r="19" spans="1:29" ht="18" customHeight="1" thickBot="1">
      <c r="A19" s="502"/>
      <c r="B19" s="503"/>
      <c r="C19" s="465" t="s">
        <v>376</v>
      </c>
      <c r="D19" s="466"/>
      <c r="E19" s="467"/>
      <c r="F19" s="468"/>
      <c r="G19" s="469"/>
      <c r="H19" s="469"/>
      <c r="I19" s="469"/>
      <c r="J19" s="469"/>
      <c r="K19" s="469"/>
      <c r="L19" s="469"/>
      <c r="M19" s="470"/>
      <c r="N19" s="69"/>
      <c r="O19" s="69"/>
      <c r="P19" s="69"/>
      <c r="Q19" s="69"/>
      <c r="R19" s="69"/>
      <c r="S19" s="69"/>
      <c r="U19" s="60"/>
      <c r="V19" s="60"/>
      <c r="W19" s="60"/>
      <c r="X19" s="60"/>
      <c r="Y19" s="60"/>
      <c r="Z19" s="60"/>
      <c r="AA19" s="60"/>
      <c r="AB19" s="60"/>
      <c r="AC19" s="60"/>
    </row>
    <row r="20" spans="1:29" ht="27" customHeight="1" thickBot="1">
      <c r="A20" s="502"/>
      <c r="B20" s="503"/>
      <c r="C20" s="130" t="s">
        <v>196</v>
      </c>
      <c r="D20" s="471">
        <v>0</v>
      </c>
      <c r="E20" s="472"/>
      <c r="F20" s="187"/>
      <c r="G20" s="473"/>
      <c r="H20" s="473"/>
      <c r="I20" s="473"/>
      <c r="J20" s="473"/>
      <c r="K20" s="473"/>
      <c r="L20" s="473"/>
      <c r="M20" s="474"/>
      <c r="N20" s="69"/>
      <c r="O20" s="69"/>
      <c r="P20" s="69"/>
      <c r="Q20" s="69"/>
      <c r="R20" s="69"/>
      <c r="S20" s="69"/>
      <c r="T20" s="69"/>
      <c r="U20" s="69"/>
      <c r="V20" s="69"/>
      <c r="W20" s="69"/>
      <c r="X20" s="69"/>
      <c r="Y20" s="69"/>
      <c r="Z20" s="69"/>
      <c r="AA20" s="69"/>
      <c r="AB20" s="69"/>
      <c r="AC20" s="69"/>
    </row>
    <row r="21" spans="1:29" ht="18" customHeight="1" thickBot="1">
      <c r="A21" s="502"/>
      <c r="B21" s="503"/>
      <c r="C21" s="126" t="s">
        <v>125</v>
      </c>
      <c r="D21" s="475"/>
      <c r="E21" s="476"/>
      <c r="F21" s="476"/>
      <c r="G21" s="476"/>
      <c r="H21" s="476"/>
      <c r="I21" s="476"/>
      <c r="J21" s="476"/>
      <c r="K21" s="476"/>
      <c r="L21" s="476"/>
      <c r="M21" s="477"/>
      <c r="N21" s="69"/>
      <c r="O21" s="69"/>
      <c r="P21" s="69"/>
      <c r="Q21" s="69"/>
      <c r="R21" s="69"/>
      <c r="S21" s="69"/>
      <c r="T21" s="69"/>
      <c r="U21" s="69"/>
      <c r="V21" s="69"/>
      <c r="W21" s="69"/>
      <c r="X21" s="69"/>
      <c r="Y21" s="69"/>
      <c r="Z21" s="69"/>
      <c r="AA21" s="69"/>
      <c r="AB21" s="69"/>
      <c r="AC21" s="69"/>
    </row>
    <row r="22" spans="1:29" ht="46.5" customHeight="1" thickBot="1">
      <c r="A22" s="502"/>
      <c r="B22" s="503"/>
      <c r="C22" s="126" t="s">
        <v>138</v>
      </c>
      <c r="D22" s="478"/>
      <c r="E22" s="479"/>
      <c r="F22" s="479"/>
      <c r="G22" s="479"/>
      <c r="H22" s="479"/>
      <c r="I22" s="479"/>
      <c r="J22" s="479"/>
      <c r="K22" s="479"/>
      <c r="L22" s="479"/>
      <c r="M22" s="480"/>
      <c r="N22" s="69"/>
      <c r="O22" s="69"/>
      <c r="P22" s="69"/>
      <c r="Q22" s="69"/>
      <c r="R22" s="69"/>
      <c r="S22" s="69"/>
      <c r="T22" s="69"/>
      <c r="U22" s="69"/>
      <c r="V22" s="69"/>
      <c r="W22" s="69"/>
      <c r="X22" s="69"/>
      <c r="Y22" s="69"/>
      <c r="Z22" s="69"/>
      <c r="AA22" s="69"/>
      <c r="AB22" s="69"/>
      <c r="AC22" s="69"/>
    </row>
    <row r="23" spans="1:29" ht="18" customHeight="1" thickBot="1">
      <c r="A23" s="502"/>
      <c r="B23" s="503"/>
      <c r="C23" s="126" t="s">
        <v>126</v>
      </c>
      <c r="D23" s="484"/>
      <c r="E23" s="451"/>
      <c r="F23" s="131" t="s">
        <v>135</v>
      </c>
      <c r="G23" s="451"/>
      <c r="H23" s="451"/>
      <c r="I23" s="451"/>
      <c r="J23" s="451"/>
      <c r="K23" s="451"/>
      <c r="L23" s="451"/>
      <c r="M23" s="452"/>
      <c r="N23" s="69"/>
      <c r="O23" s="69"/>
      <c r="P23" s="69"/>
      <c r="Q23" s="69"/>
      <c r="R23" s="69"/>
      <c r="S23" s="69"/>
      <c r="T23" s="69"/>
      <c r="U23" s="69"/>
      <c r="V23" s="69"/>
      <c r="W23" s="69"/>
      <c r="X23" s="69"/>
      <c r="Y23" s="69"/>
      <c r="Z23" s="69"/>
      <c r="AA23" s="69"/>
      <c r="AB23" s="69"/>
      <c r="AC23" s="69"/>
    </row>
    <row r="24" spans="1:29" ht="18" customHeight="1" thickBot="1">
      <c r="A24" s="502"/>
      <c r="B24" s="503"/>
      <c r="C24" s="126" t="s">
        <v>68</v>
      </c>
      <c r="D24" s="481"/>
      <c r="E24" s="482"/>
      <c r="F24" s="482"/>
      <c r="G24" s="482"/>
      <c r="H24" s="482"/>
      <c r="I24" s="482"/>
      <c r="J24" s="482"/>
      <c r="K24" s="482"/>
      <c r="L24" s="482"/>
      <c r="M24" s="483"/>
      <c r="N24" s="73"/>
      <c r="O24" s="73"/>
      <c r="P24" s="69"/>
      <c r="Q24" s="69"/>
      <c r="R24" s="69"/>
      <c r="S24" s="69"/>
      <c r="T24" s="69"/>
      <c r="U24" s="69"/>
      <c r="V24" s="69"/>
      <c r="W24" s="69"/>
      <c r="X24" s="69"/>
      <c r="Y24" s="69"/>
      <c r="Z24" s="69"/>
      <c r="AA24" s="69"/>
      <c r="AB24" s="69"/>
      <c r="AC24" s="69"/>
    </row>
    <row r="25" spans="1:29" ht="18" customHeight="1" thickBot="1">
      <c r="A25" s="504"/>
      <c r="B25" s="505"/>
      <c r="C25" s="126" t="s">
        <v>127</v>
      </c>
      <c r="D25" s="484"/>
      <c r="E25" s="451"/>
      <c r="F25" s="131" t="s">
        <v>135</v>
      </c>
      <c r="G25" s="451"/>
      <c r="H25" s="451"/>
      <c r="I25" s="451"/>
      <c r="J25" s="451"/>
      <c r="K25" s="451"/>
      <c r="L25" s="451"/>
      <c r="M25" s="452"/>
      <c r="N25" s="74"/>
      <c r="O25" s="74"/>
      <c r="P25" s="69"/>
      <c r="Q25" s="69"/>
      <c r="R25" s="69"/>
      <c r="S25" s="69"/>
      <c r="T25" s="69"/>
      <c r="U25" s="69"/>
      <c r="V25" s="69"/>
      <c r="W25" s="69"/>
      <c r="X25" s="69"/>
      <c r="Y25" s="69"/>
      <c r="Z25" s="69"/>
      <c r="AA25" s="69"/>
      <c r="AB25" s="69"/>
      <c r="AC25" s="69"/>
    </row>
    <row r="26" spans="1:29" ht="18" customHeight="1" thickBot="1">
      <c r="A26" s="485" t="s">
        <v>377</v>
      </c>
      <c r="B26" s="486"/>
      <c r="C26" s="487"/>
      <c r="D26" s="135" t="s">
        <v>43</v>
      </c>
      <c r="E26" s="136" t="s">
        <v>70</v>
      </c>
      <c r="F26" s="494" t="s">
        <v>139</v>
      </c>
      <c r="G26" s="495"/>
      <c r="H26" s="495"/>
      <c r="I26" s="440" t="s">
        <v>78</v>
      </c>
      <c r="J26" s="496"/>
      <c r="K26" s="496"/>
      <c r="L26" s="496"/>
      <c r="M26" s="441"/>
      <c r="N26" s="77"/>
      <c r="O26" s="58"/>
      <c r="P26" s="69"/>
      <c r="Q26" s="69"/>
      <c r="R26" s="69"/>
      <c r="S26" s="69"/>
      <c r="T26" s="69"/>
      <c r="U26" s="69"/>
      <c r="V26" s="69"/>
      <c r="W26" s="69"/>
      <c r="X26" s="69"/>
      <c r="Y26" s="69"/>
      <c r="Z26" s="69"/>
      <c r="AA26" s="69"/>
      <c r="AB26" s="69"/>
      <c r="AC26" s="69"/>
    </row>
    <row r="27" spans="1:29" ht="18" customHeight="1" thickBot="1">
      <c r="A27" s="488"/>
      <c r="B27" s="489"/>
      <c r="C27" s="490"/>
      <c r="D27" s="124" t="s">
        <v>164</v>
      </c>
      <c r="E27" s="137" t="s">
        <v>71</v>
      </c>
      <c r="F27" s="138" t="s">
        <v>82</v>
      </c>
      <c r="G27" s="139"/>
      <c r="H27" s="122"/>
      <c r="I27" s="122"/>
      <c r="J27" s="122"/>
      <c r="K27" s="122"/>
      <c r="L27" s="122"/>
      <c r="M27" s="140"/>
      <c r="N27" s="78"/>
      <c r="O27" s="78"/>
      <c r="P27" s="69"/>
      <c r="R27" s="69"/>
      <c r="S27" s="69"/>
      <c r="T27" s="69"/>
      <c r="U27" s="69"/>
      <c r="V27" s="69"/>
      <c r="W27" s="69"/>
      <c r="X27" s="69"/>
      <c r="Y27" s="69"/>
      <c r="Z27" s="69"/>
      <c r="AA27" s="69"/>
      <c r="AB27" s="69"/>
      <c r="AC27" s="69"/>
    </row>
    <row r="28" spans="1:29" ht="36" customHeight="1" thickBot="1">
      <c r="A28" s="488"/>
      <c r="B28" s="489"/>
      <c r="C28" s="490"/>
      <c r="D28" s="124" t="s">
        <v>378</v>
      </c>
      <c r="E28" s="141" t="s">
        <v>85</v>
      </c>
      <c r="F28" s="497"/>
      <c r="G28" s="498"/>
      <c r="H28" s="498"/>
      <c r="I28" s="498"/>
      <c r="J28" s="498"/>
      <c r="K28" s="498"/>
      <c r="L28" s="498"/>
      <c r="M28" s="499"/>
      <c r="N28" s="75"/>
      <c r="O28" s="76"/>
      <c r="P28" s="76"/>
      <c r="R28" s="69"/>
      <c r="S28" s="69"/>
      <c r="T28" s="69"/>
      <c r="U28" s="69"/>
      <c r="V28" s="69"/>
      <c r="W28" s="69"/>
      <c r="X28" s="69"/>
      <c r="Y28" s="69"/>
      <c r="Z28" s="69"/>
      <c r="AA28" s="69"/>
      <c r="AB28" s="69"/>
      <c r="AC28" s="69"/>
    </row>
    <row r="29" spans="1:29" s="79" customFormat="1" ht="18" customHeight="1" thickBot="1">
      <c r="A29" s="488"/>
      <c r="B29" s="489"/>
      <c r="C29" s="490"/>
      <c r="D29" s="126" t="s">
        <v>68</v>
      </c>
      <c r="E29" s="481"/>
      <c r="F29" s="482"/>
      <c r="G29" s="482"/>
      <c r="H29" s="482"/>
      <c r="I29" s="482"/>
      <c r="J29" s="482"/>
      <c r="K29" s="482"/>
      <c r="L29" s="482"/>
      <c r="M29" s="483"/>
      <c r="R29" s="69"/>
      <c r="S29" s="69"/>
      <c r="T29" s="69"/>
      <c r="U29" s="69"/>
      <c r="V29" s="69"/>
      <c r="W29" s="69"/>
      <c r="X29" s="69"/>
      <c r="Y29" s="69"/>
      <c r="Z29" s="69"/>
      <c r="AA29" s="69"/>
      <c r="AB29" s="69"/>
      <c r="AC29" s="69"/>
    </row>
    <row r="30" spans="1:29" s="79" customFormat="1" ht="18" customHeight="1" thickBot="1">
      <c r="A30" s="491"/>
      <c r="B30" s="492"/>
      <c r="C30" s="493"/>
      <c r="D30" s="142" t="s">
        <v>39</v>
      </c>
      <c r="E30" s="484"/>
      <c r="F30" s="451"/>
      <c r="G30" s="143" t="s">
        <v>135</v>
      </c>
      <c r="H30" s="451"/>
      <c r="I30" s="451"/>
      <c r="J30" s="451"/>
      <c r="K30" s="451"/>
      <c r="L30" s="451"/>
      <c r="M30" s="452"/>
      <c r="R30" s="69"/>
      <c r="S30" s="69"/>
      <c r="T30" s="69"/>
      <c r="U30" s="69"/>
      <c r="V30" s="69"/>
      <c r="W30" s="69"/>
      <c r="X30" s="69"/>
      <c r="Y30" s="69"/>
      <c r="Z30" s="69"/>
      <c r="AA30" s="69"/>
      <c r="AB30" s="69"/>
      <c r="AC30" s="69"/>
    </row>
    <row r="31" spans="1:29" ht="18" customHeight="1" thickBot="1">
      <c r="A31" s="485" t="s">
        <v>460</v>
      </c>
      <c r="B31" s="486"/>
      <c r="C31" s="487"/>
      <c r="D31" s="229" t="s">
        <v>461</v>
      </c>
      <c r="E31" s="136" t="s">
        <v>83</v>
      </c>
      <c r="F31" s="510"/>
      <c r="G31" s="511"/>
      <c r="H31" s="188"/>
      <c r="I31" s="188"/>
      <c r="J31" s="189"/>
      <c r="K31" s="512" t="s">
        <v>453</v>
      </c>
      <c r="L31" s="513"/>
      <c r="M31" s="514"/>
      <c r="N31" s="77"/>
      <c r="O31" s="58"/>
      <c r="P31" s="69"/>
      <c r="R31" s="69"/>
      <c r="S31" s="69"/>
      <c r="T31" s="69"/>
      <c r="U31" s="69"/>
      <c r="V31" s="69"/>
      <c r="W31" s="69"/>
      <c r="X31" s="69"/>
      <c r="Y31" s="69"/>
      <c r="Z31" s="69"/>
      <c r="AA31" s="69"/>
      <c r="AB31" s="69"/>
      <c r="AC31" s="69"/>
    </row>
    <row r="32" spans="1:29" ht="33" customHeight="1" thickBot="1">
      <c r="A32" s="488"/>
      <c r="B32" s="489"/>
      <c r="C32" s="490"/>
      <c r="D32" s="226" t="s">
        <v>446</v>
      </c>
      <c r="E32" s="515"/>
      <c r="F32" s="516"/>
      <c r="G32" s="516"/>
      <c r="H32" s="516"/>
      <c r="I32" s="516"/>
      <c r="J32" s="517"/>
      <c r="K32" s="518" t="s">
        <v>334</v>
      </c>
      <c r="L32" s="519"/>
      <c r="M32" s="520"/>
      <c r="N32" s="69"/>
      <c r="O32" s="69"/>
      <c r="P32" s="69"/>
      <c r="R32" s="69"/>
      <c r="S32" s="69"/>
      <c r="T32" s="69"/>
      <c r="U32" s="69"/>
      <c r="V32" s="69"/>
      <c r="W32" s="69"/>
      <c r="X32" s="69"/>
      <c r="Y32" s="69"/>
      <c r="Z32" s="69"/>
      <c r="AA32" s="69"/>
      <c r="AB32" s="69"/>
      <c r="AC32" s="69"/>
    </row>
    <row r="33" spans="1:30" ht="33" customHeight="1" thickBot="1">
      <c r="A33" s="491"/>
      <c r="B33" s="492"/>
      <c r="C33" s="493"/>
      <c r="D33" s="226" t="s">
        <v>447</v>
      </c>
      <c r="E33" s="515"/>
      <c r="F33" s="516"/>
      <c r="G33" s="516"/>
      <c r="H33" s="516"/>
      <c r="I33" s="516"/>
      <c r="J33" s="517"/>
      <c r="K33" s="518" t="s">
        <v>334</v>
      </c>
      <c r="L33" s="519"/>
      <c r="M33" s="520"/>
      <c r="N33" s="69"/>
      <c r="O33" s="69"/>
      <c r="P33" s="69"/>
      <c r="R33" s="69"/>
      <c r="S33" s="69"/>
      <c r="T33" s="69"/>
      <c r="U33" s="69"/>
      <c r="V33" s="69"/>
      <c r="W33" s="69"/>
      <c r="X33" s="69"/>
      <c r="Y33" s="69"/>
      <c r="Z33" s="69"/>
      <c r="AA33" s="69"/>
      <c r="AB33" s="69"/>
      <c r="AC33" s="69"/>
    </row>
    <row r="34" spans="1:30" ht="24" customHeight="1" thickBot="1">
      <c r="A34" s="432" t="s">
        <v>379</v>
      </c>
      <c r="B34" s="433"/>
      <c r="C34" s="434"/>
      <c r="D34" s="234" t="s">
        <v>116</v>
      </c>
      <c r="E34" s="521" t="s">
        <v>149</v>
      </c>
      <c r="F34" s="522"/>
      <c r="G34" s="522"/>
      <c r="H34" s="523"/>
      <c r="I34" s="524" t="s">
        <v>380</v>
      </c>
      <c r="J34" s="525"/>
      <c r="K34" s="526" t="s">
        <v>381</v>
      </c>
      <c r="L34" s="527"/>
      <c r="M34" s="528"/>
      <c r="N34" s="69"/>
      <c r="O34" s="58"/>
      <c r="Q34" s="69"/>
      <c r="R34" s="69"/>
      <c r="S34" s="69"/>
      <c r="T34" s="69"/>
      <c r="U34" s="69"/>
      <c r="V34" s="69"/>
      <c r="W34" s="69"/>
      <c r="X34" s="69"/>
      <c r="Y34" s="69"/>
      <c r="Z34" s="69"/>
      <c r="AA34" s="69"/>
      <c r="AB34" s="69"/>
      <c r="AC34" s="69"/>
    </row>
    <row r="35" spans="1:30" s="80" customFormat="1" ht="21" customHeight="1" thickBot="1">
      <c r="A35" s="435"/>
      <c r="B35" s="436"/>
      <c r="C35" s="437"/>
      <c r="D35" s="234" t="s">
        <v>44</v>
      </c>
      <c r="E35" s="529" t="s">
        <v>84</v>
      </c>
      <c r="F35" s="530"/>
      <c r="G35" s="530"/>
      <c r="H35" s="530"/>
      <c r="I35" s="530"/>
      <c r="J35" s="530"/>
      <c r="K35" s="530"/>
      <c r="L35" s="530"/>
      <c r="M35" s="531"/>
      <c r="Q35" s="69"/>
      <c r="R35" s="69"/>
      <c r="S35" s="69"/>
      <c r="T35" s="69"/>
      <c r="U35" s="69"/>
      <c r="V35" s="69"/>
      <c r="W35" s="69"/>
      <c r="X35" s="69"/>
      <c r="Y35" s="69"/>
      <c r="Z35" s="69"/>
      <c r="AA35" s="69"/>
      <c r="AB35" s="69"/>
      <c r="AC35" s="69"/>
      <c r="AD35" s="69"/>
    </row>
    <row r="36" spans="1:30" ht="7.5" customHeight="1" thickBot="1">
      <c r="A36" s="144"/>
      <c r="B36" s="144"/>
      <c r="C36" s="80"/>
      <c r="D36" s="80"/>
      <c r="E36" s="80"/>
      <c r="F36" s="82"/>
      <c r="G36" s="80"/>
      <c r="H36" s="80"/>
      <c r="I36" s="80"/>
      <c r="J36" s="80"/>
      <c r="K36" s="80"/>
      <c r="L36" s="80"/>
      <c r="M36" s="80"/>
      <c r="N36" s="69"/>
      <c r="O36" s="69"/>
    </row>
    <row r="37" spans="1:30" ht="14.25" thickBot="1">
      <c r="A37" s="96" t="s">
        <v>30</v>
      </c>
      <c r="B37" s="81"/>
      <c r="C37" s="80" t="s">
        <v>31</v>
      </c>
      <c r="D37" s="80"/>
      <c r="E37" s="80"/>
      <c r="F37" s="82"/>
      <c r="G37" s="80"/>
      <c r="H37" s="80"/>
      <c r="I37" s="80"/>
      <c r="J37" s="80"/>
      <c r="K37" s="80"/>
      <c r="L37" s="80"/>
      <c r="M37" s="80"/>
      <c r="N37" s="69"/>
      <c r="O37" s="69"/>
    </row>
    <row r="38" spans="1:30" ht="14.25" thickBot="1">
      <c r="A38" s="96"/>
      <c r="B38" s="83"/>
      <c r="C38" s="80" t="s">
        <v>45</v>
      </c>
      <c r="D38" s="80"/>
      <c r="E38" s="80"/>
      <c r="F38" s="82"/>
      <c r="G38" s="80"/>
      <c r="H38" s="80"/>
      <c r="I38" s="80"/>
      <c r="J38" s="80"/>
      <c r="K38" s="80"/>
      <c r="L38" s="80"/>
      <c r="M38" s="80"/>
      <c r="N38" s="69"/>
      <c r="O38" s="69"/>
    </row>
    <row r="39" spans="1:30">
      <c r="A39" s="96" t="s">
        <v>33</v>
      </c>
      <c r="B39" s="509" t="s">
        <v>462</v>
      </c>
      <c r="C39" s="509"/>
      <c r="D39" s="509"/>
      <c r="E39" s="509"/>
      <c r="F39" s="509"/>
      <c r="G39" s="509"/>
      <c r="H39" s="509"/>
      <c r="I39" s="509"/>
      <c r="J39" s="509"/>
      <c r="K39" s="509"/>
      <c r="L39" s="509"/>
      <c r="M39" s="509"/>
      <c r="N39" s="69"/>
      <c r="O39" s="69"/>
    </row>
    <row r="64" spans="6:6" hidden="1">
      <c r="F64" s="69"/>
    </row>
    <row r="65" spans="6:6" hidden="1">
      <c r="F65" s="69"/>
    </row>
    <row r="66" spans="6:6" hidden="1">
      <c r="F66" s="69"/>
    </row>
    <row r="67" spans="6:6" hidden="1">
      <c r="F67" s="69"/>
    </row>
    <row r="68" spans="6:6" hidden="1">
      <c r="F68" s="69"/>
    </row>
    <row r="69" spans="6:6" hidden="1">
      <c r="F69" s="69"/>
    </row>
    <row r="70" spans="6:6" hidden="1">
      <c r="F70" s="69"/>
    </row>
    <row r="71" spans="6:6" hidden="1">
      <c r="F71" s="69"/>
    </row>
    <row r="72" spans="6:6" hidden="1">
      <c r="F72" s="69"/>
    </row>
    <row r="73" spans="6:6" hidden="1">
      <c r="F73" s="69"/>
    </row>
    <row r="74" spans="6:6" hidden="1">
      <c r="F74" s="69"/>
    </row>
    <row r="75" spans="6:6" hidden="1">
      <c r="F75" s="69"/>
    </row>
    <row r="76" spans="6:6" hidden="1">
      <c r="F76" s="69"/>
    </row>
    <row r="77" spans="6:6" hidden="1">
      <c r="F77" s="69"/>
    </row>
    <row r="78" spans="6:6" hidden="1">
      <c r="F78" s="69"/>
    </row>
    <row r="79" spans="6:6" hidden="1">
      <c r="F79" s="69"/>
    </row>
    <row r="80" spans="6:6" hidden="1">
      <c r="F80" s="69"/>
    </row>
    <row r="81" spans="6:6" hidden="1">
      <c r="F81" s="69"/>
    </row>
    <row r="82" spans="6:6" hidden="1">
      <c r="F82" s="69"/>
    </row>
    <row r="83" spans="6:6" hidden="1">
      <c r="F83" s="69"/>
    </row>
    <row r="84" spans="6:6" hidden="1">
      <c r="F84" s="69"/>
    </row>
    <row r="85" spans="6:6" hidden="1">
      <c r="F85" s="69"/>
    </row>
    <row r="86" spans="6:6" hidden="1">
      <c r="F86" s="69"/>
    </row>
    <row r="87" spans="6:6" hidden="1">
      <c r="F87" s="69"/>
    </row>
    <row r="88" spans="6:6" hidden="1">
      <c r="F88" s="69"/>
    </row>
    <row r="89" spans="6:6" hidden="1">
      <c r="F89" s="69"/>
    </row>
    <row r="90" spans="6:6" hidden="1">
      <c r="F90" s="69"/>
    </row>
    <row r="91" spans="6:6" hidden="1">
      <c r="F91" s="69"/>
    </row>
    <row r="92" spans="6:6" hidden="1">
      <c r="F92" s="69"/>
    </row>
    <row r="93" spans="6:6" hidden="1">
      <c r="F93" s="69"/>
    </row>
    <row r="94" spans="6:6" hidden="1">
      <c r="F94" s="69"/>
    </row>
    <row r="95" spans="6:6" hidden="1">
      <c r="F95" s="69"/>
    </row>
    <row r="96" spans="6:6" hidden="1">
      <c r="F96" s="69"/>
    </row>
    <row r="97" spans="6:6" hidden="1">
      <c r="F97" s="69"/>
    </row>
    <row r="98" spans="6:6" hidden="1">
      <c r="F98" s="69"/>
    </row>
    <row r="99" spans="6:6" hidden="1">
      <c r="F99" s="69"/>
    </row>
    <row r="100" spans="6:6" hidden="1">
      <c r="F100" s="69"/>
    </row>
    <row r="101" spans="6:6" hidden="1">
      <c r="F101" s="69"/>
    </row>
    <row r="102" spans="6:6" hidden="1">
      <c r="F102" s="69"/>
    </row>
    <row r="103" spans="6:6" hidden="1">
      <c r="F103" s="69"/>
    </row>
    <row r="104" spans="6:6" hidden="1">
      <c r="F104" s="69"/>
    </row>
    <row r="105" spans="6:6" hidden="1">
      <c r="F105" s="69"/>
    </row>
    <row r="106" spans="6:6" hidden="1">
      <c r="F106" s="69"/>
    </row>
    <row r="107" spans="6:6" hidden="1">
      <c r="F107" s="69"/>
    </row>
    <row r="108" spans="6:6" hidden="1">
      <c r="F108" s="69"/>
    </row>
    <row r="109" spans="6:6" hidden="1">
      <c r="F109" s="69"/>
    </row>
    <row r="110" spans="6:6" hidden="1">
      <c r="F110" s="69"/>
    </row>
    <row r="111" spans="6:6" hidden="1">
      <c r="F111" s="69"/>
    </row>
    <row r="112" spans="6:6" hidden="1">
      <c r="F112" s="69"/>
    </row>
    <row r="113" spans="6:6" hidden="1">
      <c r="F113" s="69"/>
    </row>
    <row r="114" spans="6:6">
      <c r="F114" s="70"/>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9:F9 E10:M10">
    <cfRule type="expression" dxfId="0" priority="1">
      <formula>$L$9="あり"</formula>
    </cfRule>
  </conditionalFormatting>
  <dataValidations count="19">
    <dataValidation type="list" errorStyle="warning" allowBlank="1" showInputMessage="1" showErrorMessage="1" sqref="E8:F8" xr:uid="{A67A64D6-B15F-4B6A-9A82-DBA6F620B90B}">
      <formula1>$Q$6:$Q$7</formula1>
    </dataValidation>
    <dataValidation allowBlank="1" showInputMessage="1" showErrorMessage="1" promptTitle="CORINS登録番号の記入例" prompt="_x000a_　・1234-5678W_x000a_　　（4桁-4桁+英字）_x000a_　・1234567890_x000a_　　（10桁の数字）" sqref="I13" xr:uid="{A679E532-3B33-4C43-9044-F05C3F8E10AA}"/>
    <dataValidation allowBlank="1" showInputMessage="1" showErrorMessage="1" promptTitle="建設業許可番号の記入例" prompt="_x000a_　・国土交通大臣許可_x000a_　 特-24　第001234号_x000a_　・宮城県知事許可_x000a_　 般-25　第000123号" sqref="F13" xr:uid="{81BD6A33-D573-4BE7-9818-B4BFEE1062CE}"/>
    <dataValidation type="custom" allowBlank="1" showInputMessage="1" showErrorMessage="1" sqref="E9:F9" xr:uid="{8A6FD99D-3B65-4D4B-9D56-DC948934F283}">
      <formula1>L9&lt;&gt;"なし"</formula1>
    </dataValidation>
    <dataValidation type="list" errorStyle="warning" allowBlank="1" showInputMessage="1" showErrorMessage="1" sqref="L9:M9" xr:uid="{52A89EFE-F61C-41B2-A108-841656E939FA}">
      <formula1>$R$6:$R$7</formula1>
    </dataValidation>
    <dataValidation allowBlank="1" showErrorMessage="1" sqref="E10:F10" xr:uid="{1839D04E-524E-4D73-B305-5954CB30F63F}"/>
    <dataValidation allowBlank="1" showInputMessage="1" showErrorMessage="1" prompt="入力は_x000a_西暦/月/日" sqref="G25:L25 D25:E25 E30 G30:H30 G23:L23 D23:E23" xr:uid="{567D5149-FC59-4F0C-B5FC-E0CBB2F605CB}"/>
    <dataValidation type="list" errorStyle="warning" allowBlank="1" showInputMessage="1" showErrorMessage="1" sqref="E31" xr:uid="{6344B352-DD05-4E42-AC5A-65A269C5F322}">
      <formula1>$Z$6:$Z$8</formula1>
    </dataValidation>
    <dataValidation type="list" errorStyle="warning" allowBlank="1" showInputMessage="1" showErrorMessage="1" sqref="E26" xr:uid="{458B14CC-D853-4293-AB51-9063BC797EC1}">
      <formula1>$W$6:$W$7</formula1>
    </dataValidation>
    <dataValidation type="whole" allowBlank="1" showInputMessage="1" showErrorMessage="1" sqref="E27" xr:uid="{33C550E3-5DE9-4A56-94FF-42D4EB212566}">
      <formula1>0</formula1>
      <formula2>100</formula2>
    </dataValidation>
    <dataValidation type="list" errorStyle="warning" allowBlank="1" showInputMessage="1" showErrorMessage="1" sqref="E34" xr:uid="{E399AE1C-639B-4149-9062-1E587CCD708E}">
      <formula1>$AB$6:$AB$10</formula1>
    </dataValidation>
    <dataValidation type="list" errorStyle="warning" allowBlank="1" showInputMessage="1" showErrorMessage="1" sqref="E35:M35" xr:uid="{BC16E743-0C0A-43E0-BF0D-E0799BE9FD99}">
      <formula1>$AC$6:$AC$12</formula1>
    </dataValidation>
    <dataValidation type="list" errorStyle="warning" allowBlank="1" showErrorMessage="1" sqref="E12:F12" xr:uid="{5F40E496-23FE-424B-8829-01A04C6F26EE}">
      <formula1>$S$6:$S$7</formula1>
    </dataValidation>
    <dataValidation type="list" errorStyle="warning" allowBlank="1" showInputMessage="1" showErrorMessage="1" sqref="D16" xr:uid="{3495E86B-0D09-4A86-A0DD-1523AA250B02}">
      <formula1>$U$6:$U$7</formula1>
    </dataValidation>
    <dataValidation type="list" errorStyle="warning" allowBlank="1" showInputMessage="1" showErrorMessage="1" sqref="D17:E17" xr:uid="{5286B9C2-DDB0-4E43-85D8-28DC02917B64}">
      <formula1>$V$6:$V$8</formula1>
    </dataValidation>
    <dataValidation type="list" errorStyle="warning" allowBlank="1" showInputMessage="1" showErrorMessage="1" sqref="I26:M26" xr:uid="{08FC8D89-DD9D-40C2-9550-695E4891EA20}">
      <formula1>$X$6:$X$8</formula1>
    </dataValidation>
    <dataValidation type="list" errorStyle="warning" allowBlank="1" showInputMessage="1" showErrorMessage="1" sqref="K32:M33" xr:uid="{BD4E57C0-D6FC-4A1D-80DA-B928527C043A}">
      <formula1>$AA$6:$AA$11</formula1>
    </dataValidation>
    <dataValidation type="list" errorStyle="warning" allowBlank="1" showInputMessage="1" showErrorMessage="1" sqref="E13" xr:uid="{7546F6A3-D64A-48CA-94D8-8FEB8D4DD86A}">
      <formula1>$T$6:$T$16</formula1>
    </dataValidation>
    <dataValidation type="list" errorStyle="warning" allowBlank="1" showInputMessage="1" showErrorMessage="1" sqref="E28" xr:uid="{1525BB7A-29E6-4BA1-999C-7EE49CFCC51E}">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2BC0-183E-4405-84AF-F1770404B251}">
  <dimension ref="A1:AG140"/>
  <sheetViews>
    <sheetView showGridLines="0" view="pageBreakPreview" topLeftCell="A13" zoomScale="85" zoomScaleNormal="85" zoomScaleSheetLayoutView="85" workbookViewId="0">
      <selection activeCell="F36" sqref="F36:H36"/>
    </sheetView>
  </sheetViews>
  <sheetFormatPr defaultRowHeight="12" outlineLevelCol="1"/>
  <cols>
    <col min="1" max="2" width="4.375" style="57" customWidth="1"/>
    <col min="3" max="3" width="28.375" style="57" customWidth="1"/>
    <col min="4" max="4" width="3.625" style="57" customWidth="1"/>
    <col min="5" max="5" width="14.625" style="57" customWidth="1"/>
    <col min="6" max="6" width="5.125" style="57" customWidth="1"/>
    <col min="7" max="7" width="7.125" style="58" customWidth="1"/>
    <col min="8" max="8" width="3.75" style="57" customWidth="1"/>
    <col min="9" max="9" width="5.125" style="57" customWidth="1"/>
    <col min="10" max="13" width="3.125" style="57" customWidth="1"/>
    <col min="14" max="14" width="2.875" style="57" customWidth="1"/>
    <col min="15" max="15" width="1.75" style="57" customWidth="1"/>
    <col min="16" max="16" width="2.625" style="57" customWidth="1"/>
    <col min="17" max="17" width="4.875" style="57" customWidth="1"/>
    <col min="18" max="18" width="2.125" style="57" customWidth="1"/>
    <col min="19" max="19" width="3.125" style="57" customWidth="1"/>
    <col min="20" max="20" width="9.125" style="57" customWidth="1"/>
    <col min="21" max="24" width="9.125" style="63" customWidth="1" outlineLevel="1"/>
    <col min="25" max="26" width="9.125" style="63" customWidth="1"/>
    <col min="27" max="33" width="9" style="63"/>
    <col min="34" max="16384" width="9" style="57"/>
  </cols>
  <sheetData>
    <row r="1" spans="1:24" ht="14.25" customHeight="1" thickBot="1">
      <c r="A1" s="177" t="s">
        <v>450</v>
      </c>
      <c r="Q1" s="59"/>
    </row>
    <row r="2" spans="1:24" ht="12.75" customHeight="1" thickBot="1">
      <c r="H2" s="334" t="s">
        <v>0</v>
      </c>
      <c r="I2" s="335"/>
      <c r="J2" s="425">
        <f>'[2]様式-1-Ⅰ（建築）'!H2</f>
        <v>0</v>
      </c>
      <c r="K2" s="426"/>
      <c r="L2" s="426"/>
      <c r="M2" s="426"/>
      <c r="N2" s="426"/>
      <c r="O2" s="426"/>
      <c r="P2" s="427"/>
      <c r="Q2" s="178"/>
    </row>
    <row r="3" spans="1:24" ht="15.75" customHeight="1" thickBot="1">
      <c r="A3" s="339" t="s">
        <v>382</v>
      </c>
      <c r="B3" s="339"/>
      <c r="C3" s="339"/>
      <c r="D3" s="339"/>
      <c r="E3" s="339"/>
      <c r="F3" s="339"/>
      <c r="G3" s="339"/>
      <c r="H3" s="339"/>
      <c r="I3" s="339"/>
      <c r="J3" s="339"/>
      <c r="K3" s="339"/>
      <c r="L3" s="339"/>
      <c r="M3" s="339"/>
      <c r="N3" s="339"/>
      <c r="O3" s="339"/>
      <c r="P3" s="339"/>
      <c r="Q3" s="339"/>
    </row>
    <row r="4" spans="1:24" ht="24.95" customHeight="1" thickBot="1">
      <c r="A4" s="340" t="s">
        <v>383</v>
      </c>
      <c r="B4" s="341"/>
      <c r="C4" s="342"/>
      <c r="D4" s="692" t="s">
        <v>128</v>
      </c>
      <c r="E4" s="197" t="s">
        <v>146</v>
      </c>
      <c r="F4" s="694" t="s">
        <v>83</v>
      </c>
      <c r="G4" s="695"/>
      <c r="H4" s="695"/>
      <c r="I4" s="695"/>
      <c r="J4" s="696"/>
      <c r="K4" s="697" t="s">
        <v>384</v>
      </c>
      <c r="L4" s="698"/>
      <c r="M4" s="698"/>
      <c r="N4" s="698"/>
      <c r="O4" s="698"/>
      <c r="P4" s="698"/>
      <c r="Q4" s="699"/>
      <c r="S4" s="58"/>
      <c r="U4" s="94" t="s">
        <v>141</v>
      </c>
      <c r="X4" s="63" t="s">
        <v>145</v>
      </c>
    </row>
    <row r="5" spans="1:24" ht="15" customHeight="1" thickBot="1">
      <c r="A5" s="343"/>
      <c r="B5" s="344"/>
      <c r="C5" s="345"/>
      <c r="D5" s="693"/>
      <c r="E5" s="190" t="s">
        <v>65</v>
      </c>
      <c r="F5" s="700"/>
      <c r="G5" s="701"/>
      <c r="H5" s="701"/>
      <c r="I5" s="701"/>
      <c r="J5" s="701"/>
      <c r="K5" s="701"/>
      <c r="L5" s="701"/>
      <c r="M5" s="701"/>
      <c r="N5" s="701"/>
      <c r="O5" s="701"/>
      <c r="P5" s="701"/>
      <c r="Q5" s="702"/>
      <c r="U5" s="63" t="s">
        <v>142</v>
      </c>
      <c r="X5" s="63" t="s">
        <v>147</v>
      </c>
    </row>
    <row r="6" spans="1:24" ht="15" customHeight="1" thickBot="1">
      <c r="A6" s="343"/>
      <c r="B6" s="344"/>
      <c r="C6" s="345"/>
      <c r="D6" s="693"/>
      <c r="E6" s="191" t="s">
        <v>385</v>
      </c>
      <c r="F6" s="700"/>
      <c r="G6" s="701"/>
      <c r="H6" s="701"/>
      <c r="I6" s="701"/>
      <c r="J6" s="701"/>
      <c r="K6" s="701"/>
      <c r="L6" s="701"/>
      <c r="M6" s="701"/>
      <c r="N6" s="701"/>
      <c r="O6" s="701"/>
      <c r="P6" s="701"/>
      <c r="Q6" s="702"/>
      <c r="U6" s="63" t="s">
        <v>143</v>
      </c>
      <c r="X6" s="63" t="s">
        <v>148</v>
      </c>
    </row>
    <row r="7" spans="1:24" ht="15" customHeight="1" thickBot="1">
      <c r="A7" s="343"/>
      <c r="B7" s="344"/>
      <c r="C7" s="345"/>
      <c r="D7" s="693"/>
      <c r="E7" s="190" t="s">
        <v>57</v>
      </c>
      <c r="F7" s="700"/>
      <c r="G7" s="701"/>
      <c r="H7" s="701"/>
      <c r="I7" s="701"/>
      <c r="J7" s="701"/>
      <c r="K7" s="701"/>
      <c r="L7" s="701"/>
      <c r="M7" s="701"/>
      <c r="N7" s="701"/>
      <c r="O7" s="701"/>
      <c r="P7" s="701"/>
      <c r="Q7" s="702"/>
      <c r="U7" s="63" t="s">
        <v>144</v>
      </c>
      <c r="X7" s="63" t="s">
        <v>150</v>
      </c>
    </row>
    <row r="8" spans="1:24" ht="15" customHeight="1" thickBot="1">
      <c r="A8" s="343"/>
      <c r="B8" s="344"/>
      <c r="C8" s="345"/>
      <c r="D8" s="693"/>
      <c r="E8" s="191" t="s">
        <v>386</v>
      </c>
      <c r="F8" s="700"/>
      <c r="G8" s="701"/>
      <c r="H8" s="701"/>
      <c r="I8" s="701"/>
      <c r="J8" s="701"/>
      <c r="K8" s="701"/>
      <c r="L8" s="701"/>
      <c r="M8" s="701"/>
      <c r="N8" s="701"/>
      <c r="O8" s="701"/>
      <c r="P8" s="701"/>
      <c r="Q8" s="702"/>
    </row>
    <row r="9" spans="1:24" ht="15" customHeight="1" thickBot="1">
      <c r="A9" s="343"/>
      <c r="B9" s="344"/>
      <c r="C9" s="345"/>
      <c r="D9" s="693"/>
      <c r="E9" s="190" t="s">
        <v>387</v>
      </c>
      <c r="F9" s="700"/>
      <c r="G9" s="701"/>
      <c r="H9" s="701"/>
      <c r="I9" s="701"/>
      <c r="J9" s="701"/>
      <c r="K9" s="701"/>
      <c r="L9" s="701"/>
      <c r="M9" s="701"/>
      <c r="N9" s="701"/>
      <c r="O9" s="701"/>
      <c r="P9" s="701"/>
      <c r="Q9" s="702"/>
    </row>
    <row r="10" spans="1:24" ht="15" customHeight="1" thickBot="1">
      <c r="A10" s="343"/>
      <c r="B10" s="344"/>
      <c r="C10" s="345"/>
      <c r="D10" s="693"/>
      <c r="E10" s="192" t="s">
        <v>388</v>
      </c>
      <c r="F10" s="700"/>
      <c r="G10" s="701"/>
      <c r="H10" s="701"/>
      <c r="I10" s="701"/>
      <c r="J10" s="701"/>
      <c r="K10" s="701"/>
      <c r="L10" s="701"/>
      <c r="M10" s="701"/>
      <c r="N10" s="701"/>
      <c r="O10" s="701"/>
      <c r="P10" s="701"/>
      <c r="Q10" s="702"/>
    </row>
    <row r="11" spans="1:24" ht="15" customHeight="1" thickBot="1">
      <c r="A11" s="343"/>
      <c r="B11" s="344"/>
      <c r="C11" s="345"/>
      <c r="D11" s="692" t="s">
        <v>140</v>
      </c>
      <c r="E11" s="193" t="s">
        <v>205</v>
      </c>
      <c r="F11" s="364" t="s">
        <v>70</v>
      </c>
      <c r="G11" s="365"/>
      <c r="H11" s="366"/>
      <c r="I11" s="194"/>
      <c r="J11" s="195"/>
      <c r="K11" s="195"/>
      <c r="L11" s="195"/>
      <c r="M11" s="195"/>
      <c r="N11" s="195"/>
      <c r="O11" s="195"/>
      <c r="P11" s="195"/>
      <c r="Q11" s="196"/>
      <c r="S11" s="58"/>
    </row>
    <row r="12" spans="1:24" ht="15" customHeight="1" thickBot="1">
      <c r="A12" s="343"/>
      <c r="B12" s="344"/>
      <c r="C12" s="345"/>
      <c r="D12" s="693"/>
      <c r="E12" s="233" t="s">
        <v>467</v>
      </c>
      <c r="F12" s="637" t="s">
        <v>389</v>
      </c>
      <c r="G12" s="704"/>
      <c r="H12" s="705" t="s">
        <v>204</v>
      </c>
      <c r="I12" s="706"/>
      <c r="J12" s="706"/>
      <c r="K12" s="706"/>
      <c r="L12" s="637" t="s">
        <v>86</v>
      </c>
      <c r="M12" s="638"/>
      <c r="N12" s="638"/>
      <c r="O12" s="638"/>
      <c r="P12" s="638"/>
      <c r="Q12" s="639"/>
      <c r="U12" s="63" t="s">
        <v>463</v>
      </c>
      <c r="V12" s="63" t="s">
        <v>390</v>
      </c>
      <c r="W12" s="63" t="s">
        <v>370</v>
      </c>
      <c r="X12" s="63" t="s">
        <v>337</v>
      </c>
    </row>
    <row r="13" spans="1:24" ht="15" customHeight="1" thickBot="1">
      <c r="A13" s="343"/>
      <c r="B13" s="344"/>
      <c r="C13" s="345"/>
      <c r="D13" s="703"/>
      <c r="E13" s="233" t="s">
        <v>467</v>
      </c>
      <c r="F13" s="637" t="s">
        <v>389</v>
      </c>
      <c r="G13" s="704"/>
      <c r="H13" s="705" t="s">
        <v>204</v>
      </c>
      <c r="I13" s="706"/>
      <c r="J13" s="706"/>
      <c r="K13" s="706"/>
      <c r="L13" s="637" t="s">
        <v>86</v>
      </c>
      <c r="M13" s="638"/>
      <c r="N13" s="638"/>
      <c r="O13" s="638"/>
      <c r="P13" s="638"/>
      <c r="Q13" s="639"/>
      <c r="U13" s="63" t="s">
        <v>464</v>
      </c>
      <c r="V13" s="63" t="s">
        <v>391</v>
      </c>
      <c r="W13" s="63" t="s">
        <v>434</v>
      </c>
      <c r="X13" s="63" t="s">
        <v>341</v>
      </c>
    </row>
    <row r="14" spans="1:24" ht="15" customHeight="1" thickBot="1">
      <c r="A14" s="677" t="s">
        <v>393</v>
      </c>
      <c r="B14" s="678"/>
      <c r="C14" s="679"/>
      <c r="D14" s="688" t="s">
        <v>60</v>
      </c>
      <c r="E14" s="689"/>
      <c r="F14" s="630" t="s">
        <v>83</v>
      </c>
      <c r="G14" s="631"/>
      <c r="H14" s="631"/>
      <c r="I14" s="631"/>
      <c r="J14" s="631"/>
      <c r="K14" s="631"/>
      <c r="L14" s="631"/>
      <c r="M14" s="631"/>
      <c r="N14" s="631"/>
      <c r="O14" s="631"/>
      <c r="P14" s="631"/>
      <c r="Q14" s="632"/>
      <c r="S14" s="58"/>
      <c r="U14" s="63" t="s">
        <v>465</v>
      </c>
      <c r="V14" s="63" t="s">
        <v>392</v>
      </c>
      <c r="X14" s="63" t="s">
        <v>343</v>
      </c>
    </row>
    <row r="15" spans="1:24" ht="15" customHeight="1" thickBot="1">
      <c r="A15" s="680"/>
      <c r="B15" s="681"/>
      <c r="C15" s="682"/>
      <c r="D15" s="690" t="s">
        <v>96</v>
      </c>
      <c r="E15" s="691"/>
      <c r="F15" s="646"/>
      <c r="G15" s="647"/>
      <c r="H15" s="647"/>
      <c r="I15" s="647"/>
      <c r="J15" s="647"/>
      <c r="K15" s="647"/>
      <c r="L15" s="647"/>
      <c r="M15" s="647"/>
      <c r="N15" s="647"/>
      <c r="O15" s="647"/>
      <c r="P15" s="647"/>
      <c r="Q15" s="648"/>
      <c r="X15" s="63" t="s">
        <v>332</v>
      </c>
    </row>
    <row r="16" spans="1:24" ht="15" customHeight="1" thickBot="1">
      <c r="A16" s="680"/>
      <c r="B16" s="681"/>
      <c r="C16" s="682"/>
      <c r="D16" s="635" t="s">
        <v>61</v>
      </c>
      <c r="E16" s="636"/>
      <c r="F16" s="646"/>
      <c r="G16" s="647"/>
      <c r="H16" s="647"/>
      <c r="I16" s="647"/>
      <c r="J16" s="647"/>
      <c r="K16" s="647"/>
      <c r="L16" s="647"/>
      <c r="M16" s="647"/>
      <c r="N16" s="647"/>
      <c r="O16" s="647"/>
      <c r="P16" s="647"/>
      <c r="Q16" s="648"/>
      <c r="S16" s="58"/>
      <c r="X16" s="63" t="s">
        <v>162</v>
      </c>
    </row>
    <row r="17" spans="1:33" ht="15" customHeight="1" thickBot="1">
      <c r="A17" s="683"/>
      <c r="B17" s="684"/>
      <c r="C17" s="682"/>
      <c r="D17" s="690" t="s">
        <v>97</v>
      </c>
      <c r="E17" s="691"/>
      <c r="F17" s="646"/>
      <c r="G17" s="647"/>
      <c r="H17" s="647"/>
      <c r="I17" s="647"/>
      <c r="J17" s="647"/>
      <c r="K17" s="647"/>
      <c r="L17" s="647"/>
      <c r="M17" s="647"/>
      <c r="N17" s="647"/>
      <c r="O17" s="647"/>
      <c r="P17" s="647"/>
      <c r="Q17" s="648"/>
      <c r="U17" s="5" t="s">
        <v>151</v>
      </c>
      <c r="X17" s="63" t="s">
        <v>394</v>
      </c>
    </row>
    <row r="18" spans="1:33" ht="15" customHeight="1" thickBot="1">
      <c r="A18" s="685"/>
      <c r="B18" s="686"/>
      <c r="C18" s="687"/>
      <c r="D18" s="635" t="s">
        <v>62</v>
      </c>
      <c r="E18" s="636"/>
      <c r="F18" s="646"/>
      <c r="G18" s="647"/>
      <c r="H18" s="647"/>
      <c r="I18" s="647"/>
      <c r="J18" s="647"/>
      <c r="K18" s="647"/>
      <c r="L18" s="647"/>
      <c r="M18" s="647"/>
      <c r="N18" s="647"/>
      <c r="O18" s="647"/>
      <c r="P18" s="647"/>
      <c r="Q18" s="648"/>
      <c r="U18" s="5" t="s">
        <v>152</v>
      </c>
      <c r="X18" s="63" t="s">
        <v>395</v>
      </c>
    </row>
    <row r="19" spans="1:33" ht="15" customHeight="1" thickBot="1">
      <c r="A19" s="653" t="s">
        <v>396</v>
      </c>
      <c r="B19" s="654"/>
      <c r="C19" s="655"/>
      <c r="D19" s="628" t="s">
        <v>29</v>
      </c>
      <c r="E19" s="629"/>
      <c r="F19" s="630" t="s">
        <v>83</v>
      </c>
      <c r="G19" s="631"/>
      <c r="H19" s="631"/>
      <c r="I19" s="631"/>
      <c r="J19" s="631"/>
      <c r="K19" s="631"/>
      <c r="L19" s="631"/>
      <c r="M19" s="631"/>
      <c r="N19" s="631"/>
      <c r="O19" s="631"/>
      <c r="P19" s="631"/>
      <c r="Q19" s="632"/>
      <c r="U19" s="63" t="s">
        <v>153</v>
      </c>
      <c r="X19" s="63" t="s">
        <v>397</v>
      </c>
    </row>
    <row r="20" spans="1:33" ht="15" customHeight="1" thickBot="1">
      <c r="A20" s="656"/>
      <c r="B20" s="657"/>
      <c r="C20" s="658"/>
      <c r="D20" s="675" t="s">
        <v>398</v>
      </c>
      <c r="E20" s="676"/>
      <c r="F20" s="666" t="s">
        <v>85</v>
      </c>
      <c r="G20" s="667"/>
      <c r="H20" s="668"/>
      <c r="I20" s="669" t="s">
        <v>94</v>
      </c>
      <c r="J20" s="670"/>
      <c r="K20" s="671"/>
      <c r="L20" s="672"/>
      <c r="M20" s="673"/>
      <c r="N20" s="673"/>
      <c r="O20" s="673"/>
      <c r="P20" s="673"/>
      <c r="Q20" s="674"/>
      <c r="U20" s="92" t="s">
        <v>207</v>
      </c>
      <c r="X20" s="63" t="s">
        <v>435</v>
      </c>
    </row>
    <row r="21" spans="1:33" s="4" customFormat="1" ht="15" customHeight="1" thickBot="1">
      <c r="A21" s="656"/>
      <c r="B21" s="657"/>
      <c r="C21" s="658"/>
      <c r="D21" s="644" t="s">
        <v>118</v>
      </c>
      <c r="E21" s="645"/>
      <c r="F21" s="646"/>
      <c r="G21" s="662"/>
      <c r="H21" s="662"/>
      <c r="I21" s="662"/>
      <c r="J21" s="662"/>
      <c r="K21" s="662"/>
      <c r="L21" s="662"/>
      <c r="M21" s="662"/>
      <c r="N21" s="662"/>
      <c r="O21" s="662"/>
      <c r="P21" s="662"/>
      <c r="Q21" s="663"/>
      <c r="R21" s="8"/>
      <c r="S21" s="58"/>
      <c r="U21" s="5" t="s">
        <v>87</v>
      </c>
      <c r="V21" s="5"/>
      <c r="W21" s="5"/>
      <c r="X21" s="63" t="s">
        <v>466</v>
      </c>
      <c r="Y21" s="5"/>
      <c r="Z21" s="5"/>
      <c r="AA21" s="5"/>
      <c r="AB21" s="5"/>
      <c r="AC21" s="5"/>
      <c r="AD21" s="5"/>
      <c r="AE21" s="5"/>
      <c r="AF21" s="5"/>
      <c r="AG21" s="5"/>
    </row>
    <row r="22" spans="1:33" s="4" customFormat="1" ht="15" customHeight="1" thickBot="1">
      <c r="A22" s="656"/>
      <c r="B22" s="657"/>
      <c r="C22" s="658"/>
      <c r="D22" s="635" t="s">
        <v>66</v>
      </c>
      <c r="E22" s="636"/>
      <c r="F22" s="646"/>
      <c r="G22" s="662"/>
      <c r="H22" s="662"/>
      <c r="I22" s="662"/>
      <c r="J22" s="662"/>
      <c r="K22" s="662"/>
      <c r="L22" s="662"/>
      <c r="M22" s="662"/>
      <c r="N22" s="662"/>
      <c r="O22" s="662"/>
      <c r="P22" s="662"/>
      <c r="Q22" s="663"/>
      <c r="R22" s="8"/>
      <c r="U22" s="5" t="s">
        <v>208</v>
      </c>
      <c r="V22" s="5"/>
      <c r="W22" s="5"/>
      <c r="X22" s="63" t="s">
        <v>394</v>
      </c>
      <c r="Y22" s="5"/>
      <c r="Z22" s="5"/>
      <c r="AA22" s="5"/>
      <c r="AB22" s="5"/>
      <c r="AC22" s="5"/>
      <c r="AD22" s="5"/>
      <c r="AE22" s="5"/>
      <c r="AF22" s="5"/>
      <c r="AG22" s="5"/>
    </row>
    <row r="23" spans="1:33" s="4" customFormat="1" ht="15" customHeight="1" thickBot="1">
      <c r="A23" s="656"/>
      <c r="B23" s="657"/>
      <c r="C23" s="658"/>
      <c r="D23" s="664" t="s">
        <v>399</v>
      </c>
      <c r="E23" s="665"/>
      <c r="F23" s="666" t="s">
        <v>334</v>
      </c>
      <c r="G23" s="667"/>
      <c r="H23" s="668"/>
      <c r="I23" s="669" t="s">
        <v>95</v>
      </c>
      <c r="J23" s="670"/>
      <c r="K23" s="671"/>
      <c r="L23" s="672"/>
      <c r="M23" s="673"/>
      <c r="N23" s="673"/>
      <c r="O23" s="673"/>
      <c r="P23" s="673"/>
      <c r="Q23" s="674"/>
      <c r="R23" s="8"/>
      <c r="U23" s="5" t="s">
        <v>88</v>
      </c>
      <c r="V23" s="5"/>
      <c r="W23" s="5"/>
      <c r="X23" s="63" t="s">
        <v>395</v>
      </c>
      <c r="Y23" s="5"/>
      <c r="Z23" s="5"/>
      <c r="AA23" s="5"/>
      <c r="AB23" s="5"/>
      <c r="AC23" s="5"/>
      <c r="AD23" s="5"/>
      <c r="AE23" s="5"/>
      <c r="AF23" s="5"/>
      <c r="AG23" s="5"/>
    </row>
    <row r="24" spans="1:33" s="4" customFormat="1" ht="15" customHeight="1" thickBot="1">
      <c r="A24" s="656"/>
      <c r="B24" s="657"/>
      <c r="C24" s="658"/>
      <c r="D24" s="644" t="s">
        <v>119</v>
      </c>
      <c r="E24" s="645"/>
      <c r="F24" s="646"/>
      <c r="G24" s="647"/>
      <c r="H24" s="647"/>
      <c r="I24" s="647"/>
      <c r="J24" s="647"/>
      <c r="K24" s="647"/>
      <c r="L24" s="647"/>
      <c r="M24" s="647"/>
      <c r="N24" s="647"/>
      <c r="O24" s="647"/>
      <c r="P24" s="647"/>
      <c r="Q24" s="648"/>
      <c r="R24" s="8"/>
      <c r="U24" s="5" t="s">
        <v>209</v>
      </c>
      <c r="V24" s="5"/>
      <c r="W24" s="5"/>
      <c r="X24" s="63" t="s">
        <v>397</v>
      </c>
      <c r="Y24" s="5"/>
      <c r="Z24" s="5"/>
      <c r="AA24" s="5"/>
      <c r="AB24" s="5"/>
      <c r="AC24" s="5"/>
      <c r="AD24" s="5"/>
      <c r="AE24" s="5"/>
      <c r="AF24" s="5"/>
      <c r="AG24" s="5"/>
    </row>
    <row r="25" spans="1:33" s="4" customFormat="1" ht="15" customHeight="1" thickBot="1">
      <c r="A25" s="659"/>
      <c r="B25" s="660"/>
      <c r="C25" s="661"/>
      <c r="D25" s="635" t="s">
        <v>67</v>
      </c>
      <c r="E25" s="636"/>
      <c r="F25" s="646"/>
      <c r="G25" s="647"/>
      <c r="H25" s="647"/>
      <c r="I25" s="647"/>
      <c r="J25" s="647"/>
      <c r="K25" s="647"/>
      <c r="L25" s="647"/>
      <c r="M25" s="647"/>
      <c r="N25" s="647"/>
      <c r="O25" s="647"/>
      <c r="P25" s="647"/>
      <c r="Q25" s="648"/>
      <c r="R25" s="8"/>
      <c r="U25" s="5" t="s">
        <v>210</v>
      </c>
      <c r="V25" s="5"/>
      <c r="W25" s="5"/>
      <c r="X25" s="63" t="s">
        <v>435</v>
      </c>
      <c r="Y25" s="5"/>
      <c r="Z25" s="5"/>
      <c r="AA25" s="5"/>
      <c r="AB25" s="5"/>
      <c r="AC25" s="5"/>
      <c r="AD25" s="5"/>
      <c r="AE25" s="5"/>
      <c r="AF25" s="5"/>
      <c r="AG25" s="5"/>
    </row>
    <row r="26" spans="1:33" s="4" customFormat="1" ht="15" customHeight="1" thickBot="1">
      <c r="A26" s="649" t="s">
        <v>401</v>
      </c>
      <c r="B26" s="650"/>
      <c r="C26" s="651"/>
      <c r="D26" s="334" t="s">
        <v>48</v>
      </c>
      <c r="E26" s="413"/>
      <c r="F26" s="571" t="s">
        <v>149</v>
      </c>
      <c r="G26" s="572"/>
      <c r="H26" s="572"/>
      <c r="I26" s="572"/>
      <c r="J26" s="572"/>
      <c r="K26" s="572"/>
      <c r="L26" s="572"/>
      <c r="M26" s="572"/>
      <c r="N26" s="572"/>
      <c r="O26" s="572"/>
      <c r="P26" s="572"/>
      <c r="Q26" s="573"/>
      <c r="R26" s="8"/>
      <c r="U26" s="5"/>
      <c r="V26" s="5"/>
      <c r="W26" s="5"/>
      <c r="X26" s="63" t="s">
        <v>466</v>
      </c>
      <c r="Y26" s="5"/>
      <c r="Z26" s="5"/>
      <c r="AA26" s="5"/>
      <c r="AB26" s="5"/>
      <c r="AC26" s="5"/>
      <c r="AD26" s="5"/>
      <c r="AE26" s="5"/>
      <c r="AF26" s="5"/>
      <c r="AG26" s="5"/>
    </row>
    <row r="27" spans="1:33" s="4" customFormat="1" ht="15" customHeight="1" thickBot="1">
      <c r="A27" s="649"/>
      <c r="B27" s="650"/>
      <c r="C27" s="651"/>
      <c r="D27" s="552" t="s">
        <v>49</v>
      </c>
      <c r="E27" s="550"/>
      <c r="F27" s="611" t="s">
        <v>85</v>
      </c>
      <c r="G27" s="612"/>
      <c r="H27" s="414"/>
      <c r="I27" s="615"/>
      <c r="J27" s="615"/>
      <c r="K27" s="615"/>
      <c r="L27" s="615"/>
      <c r="M27" s="615"/>
      <c r="N27" s="615"/>
      <c r="O27" s="615"/>
      <c r="P27" s="615"/>
      <c r="Q27" s="616"/>
      <c r="R27" s="8"/>
      <c r="U27" s="92" t="s">
        <v>400</v>
      </c>
      <c r="V27" s="5"/>
      <c r="W27" s="5"/>
      <c r="X27" s="5" t="s">
        <v>211</v>
      </c>
      <c r="Z27" s="5"/>
      <c r="AA27" s="5"/>
      <c r="AB27" s="5"/>
      <c r="AC27" s="5"/>
      <c r="AD27" s="5"/>
      <c r="AE27" s="5"/>
      <c r="AF27" s="5"/>
      <c r="AG27" s="5"/>
    </row>
    <row r="28" spans="1:33" s="4" customFormat="1" ht="15" customHeight="1" thickBot="1">
      <c r="A28" s="649"/>
      <c r="B28" s="650"/>
      <c r="C28" s="651"/>
      <c r="D28" s="362"/>
      <c r="E28" s="621"/>
      <c r="F28" s="613"/>
      <c r="G28" s="614"/>
      <c r="H28" s="617"/>
      <c r="I28" s="615"/>
      <c r="J28" s="615"/>
      <c r="K28" s="615"/>
      <c r="L28" s="615"/>
      <c r="M28" s="615"/>
      <c r="N28" s="615"/>
      <c r="O28" s="615"/>
      <c r="P28" s="615"/>
      <c r="Q28" s="616"/>
      <c r="R28" s="8"/>
      <c r="S28" s="58"/>
      <c r="U28" s="5" t="s">
        <v>402</v>
      </c>
      <c r="V28" s="5"/>
      <c r="W28" s="5"/>
      <c r="X28" s="5" t="s">
        <v>212</v>
      </c>
      <c r="Z28" s="5"/>
      <c r="AA28" s="5"/>
      <c r="AB28" s="5"/>
      <c r="AC28" s="5"/>
      <c r="AD28" s="5"/>
      <c r="AE28" s="5"/>
      <c r="AF28" s="5"/>
      <c r="AG28" s="5"/>
    </row>
    <row r="29" spans="1:33" s="4" customFormat="1" ht="14.1" customHeight="1" thickBot="1">
      <c r="A29" s="649"/>
      <c r="B29" s="650"/>
      <c r="C29" s="651"/>
      <c r="D29" s="619" t="s">
        <v>403</v>
      </c>
      <c r="E29" s="620"/>
      <c r="F29" s="611" t="s">
        <v>85</v>
      </c>
      <c r="G29" s="612"/>
      <c r="H29" s="414"/>
      <c r="I29" s="615"/>
      <c r="J29" s="615"/>
      <c r="K29" s="615"/>
      <c r="L29" s="615"/>
      <c r="M29" s="615"/>
      <c r="N29" s="615"/>
      <c r="O29" s="615"/>
      <c r="P29" s="615"/>
      <c r="Q29" s="616"/>
      <c r="R29" s="8"/>
      <c r="U29" s="5" t="s">
        <v>210</v>
      </c>
      <c r="V29" s="5"/>
      <c r="W29" s="5"/>
      <c r="X29" s="5" t="s">
        <v>210</v>
      </c>
      <c r="Z29" s="5"/>
      <c r="AA29" s="5"/>
      <c r="AB29" s="5"/>
      <c r="AC29" s="5"/>
      <c r="AD29" s="5"/>
      <c r="AE29" s="5"/>
      <c r="AF29" s="5"/>
      <c r="AG29" s="5"/>
    </row>
    <row r="30" spans="1:33" s="4" customFormat="1" ht="14.1" customHeight="1" thickBot="1">
      <c r="A30" s="652"/>
      <c r="B30" s="587"/>
      <c r="C30" s="588"/>
      <c r="D30" s="362"/>
      <c r="E30" s="621"/>
      <c r="F30" s="613"/>
      <c r="G30" s="614"/>
      <c r="H30" s="617"/>
      <c r="I30" s="615"/>
      <c r="J30" s="615"/>
      <c r="K30" s="615"/>
      <c r="L30" s="615"/>
      <c r="M30" s="615"/>
      <c r="N30" s="615"/>
      <c r="O30" s="615"/>
      <c r="P30" s="615"/>
      <c r="Q30" s="616"/>
      <c r="R30" s="8"/>
      <c r="U30" s="5" t="s">
        <v>207</v>
      </c>
      <c r="V30" s="5"/>
      <c r="W30" s="5"/>
      <c r="X30" s="5" t="s">
        <v>207</v>
      </c>
      <c r="Z30" s="5"/>
      <c r="AA30" s="5"/>
      <c r="AB30" s="5"/>
      <c r="AC30" s="5"/>
      <c r="AD30" s="5"/>
      <c r="AE30" s="5"/>
      <c r="AF30" s="5"/>
      <c r="AG30" s="5"/>
    </row>
    <row r="31" spans="1:33" s="4" customFormat="1" ht="14.1" customHeight="1" thickBot="1">
      <c r="A31" s="622" t="s">
        <v>404</v>
      </c>
      <c r="B31" s="623"/>
      <c r="C31" s="624"/>
      <c r="D31" s="628" t="s">
        <v>48</v>
      </c>
      <c r="E31" s="629"/>
      <c r="F31" s="630" t="s">
        <v>149</v>
      </c>
      <c r="G31" s="631"/>
      <c r="H31" s="631"/>
      <c r="I31" s="631"/>
      <c r="J31" s="631"/>
      <c r="K31" s="631"/>
      <c r="L31" s="631"/>
      <c r="M31" s="631"/>
      <c r="N31" s="631"/>
      <c r="O31" s="631"/>
      <c r="P31" s="631"/>
      <c r="Q31" s="632"/>
      <c r="R31" s="8"/>
      <c r="U31" s="5" t="s">
        <v>89</v>
      </c>
      <c r="V31" s="5"/>
      <c r="W31" s="5"/>
      <c r="X31" s="5" t="s">
        <v>213</v>
      </c>
      <c r="Z31" s="5"/>
      <c r="AA31" s="5"/>
      <c r="AB31" s="5"/>
      <c r="AC31" s="5"/>
      <c r="AD31" s="5"/>
      <c r="AE31" s="5"/>
      <c r="AF31" s="5"/>
      <c r="AG31" s="5"/>
    </row>
    <row r="32" spans="1:33" s="4" customFormat="1" ht="14.1" customHeight="1" thickBot="1">
      <c r="A32" s="622"/>
      <c r="B32" s="623"/>
      <c r="C32" s="624"/>
      <c r="D32" s="633" t="s">
        <v>405</v>
      </c>
      <c r="E32" s="634"/>
      <c r="F32" s="560" t="s">
        <v>334</v>
      </c>
      <c r="G32" s="561"/>
      <c r="H32" s="564"/>
      <c r="I32" s="565"/>
      <c r="J32" s="565"/>
      <c r="K32" s="565"/>
      <c r="L32" s="565"/>
      <c r="M32" s="565"/>
      <c r="N32" s="565"/>
      <c r="O32" s="565"/>
      <c r="P32" s="565"/>
      <c r="Q32" s="566"/>
      <c r="R32" s="8"/>
      <c r="U32" s="5" t="s">
        <v>90</v>
      </c>
      <c r="V32" s="5"/>
      <c r="W32" s="5"/>
      <c r="X32" s="5" t="s">
        <v>214</v>
      </c>
      <c r="Z32" s="5"/>
      <c r="AA32" s="5"/>
      <c r="AB32" s="5"/>
      <c r="AC32" s="5"/>
      <c r="AD32" s="5"/>
      <c r="AE32" s="5"/>
      <c r="AF32" s="5"/>
      <c r="AG32" s="5"/>
    </row>
    <row r="33" spans="1:33" s="4" customFormat="1" ht="15" customHeight="1" thickBot="1">
      <c r="A33" s="622"/>
      <c r="B33" s="623"/>
      <c r="C33" s="624"/>
      <c r="D33" s="635"/>
      <c r="E33" s="636"/>
      <c r="F33" s="562"/>
      <c r="G33" s="563"/>
      <c r="H33" s="567"/>
      <c r="I33" s="565"/>
      <c r="J33" s="565"/>
      <c r="K33" s="565"/>
      <c r="L33" s="565"/>
      <c r="M33" s="565"/>
      <c r="N33" s="565"/>
      <c r="O33" s="565"/>
      <c r="P33" s="565"/>
      <c r="Q33" s="566"/>
      <c r="R33" s="8"/>
      <c r="S33" s="58"/>
      <c r="U33" s="5" t="s">
        <v>91</v>
      </c>
      <c r="V33" s="5"/>
      <c r="W33" s="5"/>
      <c r="X33" s="5" t="s">
        <v>215</v>
      </c>
      <c r="Z33" s="5"/>
      <c r="AA33" s="5"/>
      <c r="AB33" s="5"/>
      <c r="AC33" s="5"/>
      <c r="AD33" s="5"/>
      <c r="AE33" s="5"/>
      <c r="AF33" s="5"/>
      <c r="AG33" s="5"/>
    </row>
    <row r="34" spans="1:33" s="4" customFormat="1" ht="14.1" customHeight="1" thickBot="1">
      <c r="A34" s="622"/>
      <c r="B34" s="623"/>
      <c r="C34" s="624"/>
      <c r="D34" s="633" t="s">
        <v>406</v>
      </c>
      <c r="E34" s="634"/>
      <c r="F34" s="560" t="s">
        <v>334</v>
      </c>
      <c r="G34" s="561"/>
      <c r="H34" s="564"/>
      <c r="I34" s="565"/>
      <c r="J34" s="565"/>
      <c r="K34" s="565"/>
      <c r="L34" s="565"/>
      <c r="M34" s="565"/>
      <c r="N34" s="565"/>
      <c r="O34" s="565"/>
      <c r="P34" s="565"/>
      <c r="Q34" s="566"/>
      <c r="R34" s="8"/>
      <c r="U34" s="5" t="s">
        <v>92</v>
      </c>
      <c r="V34" s="5"/>
      <c r="W34" s="5"/>
      <c r="X34" s="92" t="s">
        <v>216</v>
      </c>
      <c r="Z34" s="5"/>
      <c r="AA34" s="5"/>
      <c r="AB34" s="5"/>
      <c r="AC34" s="5"/>
      <c r="AD34" s="5"/>
      <c r="AE34" s="5"/>
      <c r="AF34" s="5"/>
      <c r="AG34" s="5"/>
    </row>
    <row r="35" spans="1:33" s="4" customFormat="1" ht="14.1" customHeight="1" thickBot="1">
      <c r="A35" s="625"/>
      <c r="B35" s="626"/>
      <c r="C35" s="627"/>
      <c r="D35" s="635"/>
      <c r="E35" s="636"/>
      <c r="F35" s="562"/>
      <c r="G35" s="563"/>
      <c r="H35" s="567"/>
      <c r="I35" s="565"/>
      <c r="J35" s="565"/>
      <c r="K35" s="565"/>
      <c r="L35" s="565"/>
      <c r="M35" s="565"/>
      <c r="N35" s="565"/>
      <c r="O35" s="565"/>
      <c r="P35" s="565"/>
      <c r="Q35" s="566"/>
      <c r="R35" s="8"/>
      <c r="U35" s="5" t="s">
        <v>93</v>
      </c>
      <c r="V35" s="5"/>
      <c r="W35" s="5"/>
      <c r="X35" s="63" t="s">
        <v>217</v>
      </c>
      <c r="Z35" s="5"/>
      <c r="AA35" s="5"/>
      <c r="AB35" s="5"/>
      <c r="AC35" s="5"/>
      <c r="AD35" s="5"/>
      <c r="AE35" s="5"/>
      <c r="AF35" s="5"/>
      <c r="AG35" s="5"/>
    </row>
    <row r="36" spans="1:33" s="4" customFormat="1" ht="14.1" customHeight="1" thickBot="1">
      <c r="A36" s="594" t="s">
        <v>407</v>
      </c>
      <c r="B36" s="595"/>
      <c r="C36" s="596"/>
      <c r="D36" s="603" t="s">
        <v>128</v>
      </c>
      <c r="E36" s="197" t="s">
        <v>408</v>
      </c>
      <c r="F36" s="553" t="s">
        <v>83</v>
      </c>
      <c r="G36" s="554"/>
      <c r="H36" s="555"/>
      <c r="I36" s="606"/>
      <c r="J36" s="607"/>
      <c r="K36" s="607"/>
      <c r="L36" s="607"/>
      <c r="M36" s="607"/>
      <c r="N36" s="607"/>
      <c r="O36" s="607"/>
      <c r="P36" s="607"/>
      <c r="Q36" s="608"/>
      <c r="R36" s="8"/>
      <c r="U36" s="5" t="s">
        <v>210</v>
      </c>
      <c r="V36" s="5"/>
      <c r="W36" s="5"/>
      <c r="X36" s="63" t="s">
        <v>210</v>
      </c>
      <c r="Z36" s="5"/>
      <c r="AA36" s="5"/>
      <c r="AB36" s="5"/>
      <c r="AC36" s="5"/>
      <c r="AD36" s="5"/>
      <c r="AE36" s="5"/>
      <c r="AF36" s="5"/>
      <c r="AG36" s="5"/>
    </row>
    <row r="37" spans="1:33" s="4" customFormat="1" ht="14.1" customHeight="1" thickBot="1">
      <c r="A37" s="597"/>
      <c r="B37" s="598"/>
      <c r="C37" s="599"/>
      <c r="D37" s="604"/>
      <c r="E37" s="609" t="s">
        <v>27</v>
      </c>
      <c r="F37" s="611" t="s">
        <v>85</v>
      </c>
      <c r="G37" s="612"/>
      <c r="H37" s="414"/>
      <c r="I37" s="615"/>
      <c r="J37" s="615"/>
      <c r="K37" s="615"/>
      <c r="L37" s="615"/>
      <c r="M37" s="615"/>
      <c r="N37" s="615"/>
      <c r="O37" s="615"/>
      <c r="P37" s="615"/>
      <c r="Q37" s="616"/>
      <c r="R37" s="8"/>
      <c r="U37" s="5"/>
      <c r="V37" s="5"/>
      <c r="W37" s="5"/>
      <c r="X37" s="5"/>
      <c r="Y37" s="5"/>
      <c r="Z37" s="5"/>
      <c r="AA37" s="5"/>
      <c r="AB37" s="5"/>
      <c r="AC37" s="5"/>
      <c r="AD37" s="5"/>
      <c r="AE37" s="5"/>
      <c r="AF37" s="5"/>
      <c r="AG37" s="5"/>
    </row>
    <row r="38" spans="1:33" ht="15" customHeight="1" thickBot="1">
      <c r="A38" s="597"/>
      <c r="B38" s="598"/>
      <c r="C38" s="599"/>
      <c r="D38" s="604"/>
      <c r="E38" s="610"/>
      <c r="F38" s="613"/>
      <c r="G38" s="614"/>
      <c r="H38" s="617"/>
      <c r="I38" s="615"/>
      <c r="J38" s="615"/>
      <c r="K38" s="615"/>
      <c r="L38" s="615"/>
      <c r="M38" s="615"/>
      <c r="N38" s="615"/>
      <c r="O38" s="615"/>
      <c r="P38" s="615"/>
      <c r="Q38" s="616"/>
      <c r="S38" s="58"/>
      <c r="U38" s="63" t="s">
        <v>409</v>
      </c>
      <c r="X38" s="63" t="s">
        <v>410</v>
      </c>
      <c r="Y38" s="5"/>
    </row>
    <row r="39" spans="1:33" ht="14.1" customHeight="1" thickBot="1">
      <c r="A39" s="597"/>
      <c r="B39" s="598"/>
      <c r="C39" s="599"/>
      <c r="D39" s="604"/>
      <c r="E39" s="618" t="s">
        <v>28</v>
      </c>
      <c r="F39" s="611" t="s">
        <v>85</v>
      </c>
      <c r="G39" s="612"/>
      <c r="H39" s="414"/>
      <c r="I39" s="615"/>
      <c r="J39" s="615"/>
      <c r="K39" s="615"/>
      <c r="L39" s="615"/>
      <c r="M39" s="615"/>
      <c r="N39" s="615"/>
      <c r="O39" s="615"/>
      <c r="P39" s="615"/>
      <c r="Q39" s="616"/>
      <c r="U39" s="63" t="s">
        <v>411</v>
      </c>
      <c r="X39" s="63" t="s">
        <v>412</v>
      </c>
    </row>
    <row r="40" spans="1:33" ht="14.1" customHeight="1" thickBot="1">
      <c r="A40" s="597"/>
      <c r="B40" s="598"/>
      <c r="C40" s="599"/>
      <c r="D40" s="605"/>
      <c r="E40" s="610"/>
      <c r="F40" s="613"/>
      <c r="G40" s="614"/>
      <c r="H40" s="617"/>
      <c r="I40" s="615"/>
      <c r="J40" s="615"/>
      <c r="K40" s="615"/>
      <c r="L40" s="615"/>
      <c r="M40" s="615"/>
      <c r="N40" s="615"/>
      <c r="O40" s="615"/>
      <c r="P40" s="615"/>
      <c r="Q40" s="616"/>
      <c r="U40" s="63" t="s">
        <v>104</v>
      </c>
      <c r="X40" s="63" t="s">
        <v>104</v>
      </c>
    </row>
    <row r="41" spans="1:33" ht="14.1" customHeight="1" thickBot="1">
      <c r="A41" s="597"/>
      <c r="B41" s="598"/>
      <c r="C41" s="599"/>
      <c r="D41" s="198" t="s">
        <v>140</v>
      </c>
      <c r="E41" s="235" t="s">
        <v>203</v>
      </c>
      <c r="F41" s="637" t="s">
        <v>70</v>
      </c>
      <c r="G41" s="638"/>
      <c r="H41" s="639"/>
      <c r="I41" s="640"/>
      <c r="J41" s="576"/>
      <c r="K41" s="576"/>
      <c r="L41" s="576"/>
      <c r="M41" s="576"/>
      <c r="N41" s="576"/>
      <c r="O41" s="576"/>
      <c r="P41" s="576"/>
      <c r="Q41" s="577"/>
      <c r="Y41" s="5"/>
    </row>
    <row r="42" spans="1:33" ht="14.1" customHeight="1" thickBot="1">
      <c r="A42" s="597"/>
      <c r="B42" s="598"/>
      <c r="C42" s="599"/>
      <c r="D42" s="641" t="s">
        <v>414</v>
      </c>
      <c r="E42" s="199" t="s">
        <v>124</v>
      </c>
      <c r="F42" s="553" t="s">
        <v>100</v>
      </c>
      <c r="G42" s="554"/>
      <c r="H42" s="554"/>
      <c r="I42" s="554"/>
      <c r="J42" s="555"/>
      <c r="K42" s="200"/>
      <c r="L42" s="201"/>
      <c r="M42" s="201"/>
      <c r="N42" s="202"/>
      <c r="O42" s="202"/>
      <c r="P42" s="202"/>
      <c r="Q42" s="203"/>
      <c r="U42" s="5" t="s">
        <v>218</v>
      </c>
      <c r="X42" s="63" t="s">
        <v>413</v>
      </c>
    </row>
    <row r="43" spans="1:33" s="4" customFormat="1" ht="15" customHeight="1" thickBot="1">
      <c r="A43" s="597"/>
      <c r="B43" s="598"/>
      <c r="C43" s="599"/>
      <c r="D43" s="642"/>
      <c r="E43" s="6"/>
      <c r="F43" s="6"/>
      <c r="G43" s="6"/>
      <c r="H43" s="6"/>
      <c r="I43" s="6"/>
      <c r="J43" s="6"/>
      <c r="K43" s="6"/>
      <c r="L43" s="6"/>
      <c r="M43" s="204" t="s">
        <v>415</v>
      </c>
      <c r="N43" s="559"/>
      <c r="O43" s="482"/>
      <c r="P43" s="483"/>
      <c r="Q43" s="157" t="s">
        <v>24</v>
      </c>
      <c r="R43" s="8"/>
      <c r="S43" s="58"/>
      <c r="U43" s="5" t="s">
        <v>104</v>
      </c>
      <c r="V43" s="5"/>
      <c r="W43" s="5"/>
      <c r="X43" s="63" t="s">
        <v>198</v>
      </c>
      <c r="Y43" s="63"/>
      <c r="Z43" s="5"/>
      <c r="AA43" s="5"/>
      <c r="AB43" s="5"/>
      <c r="AC43" s="5"/>
      <c r="AD43" s="5"/>
      <c r="AE43" s="5"/>
      <c r="AF43" s="5"/>
      <c r="AG43" s="5"/>
    </row>
    <row r="44" spans="1:33" s="4" customFormat="1" ht="15" customHeight="1" thickBot="1">
      <c r="A44" s="600"/>
      <c r="B44" s="601"/>
      <c r="C44" s="602"/>
      <c r="D44" s="643"/>
      <c r="E44" s="158"/>
      <c r="F44" s="6"/>
      <c r="G44" s="6"/>
      <c r="H44" s="6"/>
      <c r="I44" s="6"/>
      <c r="J44" s="6"/>
      <c r="K44" s="6"/>
      <c r="L44" s="158"/>
      <c r="M44" s="205" t="s">
        <v>416</v>
      </c>
      <c r="N44" s="559"/>
      <c r="O44" s="482"/>
      <c r="P44" s="483"/>
      <c r="Q44" s="206" t="s">
        <v>24</v>
      </c>
      <c r="S44" s="58"/>
      <c r="U44" s="5"/>
      <c r="V44" s="63"/>
      <c r="W44" s="63"/>
      <c r="X44" s="63" t="s">
        <v>25</v>
      </c>
      <c r="Y44" s="63"/>
      <c r="Z44" s="5"/>
      <c r="AA44" s="5"/>
      <c r="AB44" s="5"/>
      <c r="AC44" s="5"/>
      <c r="AD44" s="5"/>
      <c r="AE44" s="5"/>
      <c r="AF44" s="5"/>
      <c r="AG44" s="5"/>
    </row>
    <row r="45" spans="1:33" s="4" customFormat="1" ht="15" customHeight="1" thickBot="1">
      <c r="A45" s="340" t="s">
        <v>418</v>
      </c>
      <c r="B45" s="341"/>
      <c r="C45" s="342"/>
      <c r="D45" s="362" t="s">
        <v>23</v>
      </c>
      <c r="E45" s="363"/>
      <c r="F45" s="593" t="s">
        <v>149</v>
      </c>
      <c r="G45" s="572"/>
      <c r="H45" s="572"/>
      <c r="I45" s="572"/>
      <c r="J45" s="572"/>
      <c r="K45" s="573"/>
      <c r="L45" s="207"/>
      <c r="M45" s="207"/>
      <c r="N45" s="207"/>
      <c r="O45" s="207"/>
      <c r="P45" s="207"/>
      <c r="Q45" s="208"/>
      <c r="U45" s="63" t="s">
        <v>300</v>
      </c>
      <c r="V45" s="63"/>
      <c r="W45" s="63"/>
      <c r="X45" s="5"/>
      <c r="Y45" s="63"/>
      <c r="Z45" s="5"/>
      <c r="AA45" s="5"/>
      <c r="AB45" s="5"/>
      <c r="AC45" s="5"/>
      <c r="AD45" s="5"/>
      <c r="AE45" s="5"/>
      <c r="AF45" s="5"/>
      <c r="AG45" s="5"/>
    </row>
    <row r="46" spans="1:33" s="4" customFormat="1" ht="15" customHeight="1" thickBot="1">
      <c r="A46" s="343"/>
      <c r="B46" s="344"/>
      <c r="C46" s="345"/>
      <c r="D46" s="375" t="s">
        <v>420</v>
      </c>
      <c r="E46" s="376"/>
      <c r="F46" s="592"/>
      <c r="G46" s="532" t="s">
        <v>421</v>
      </c>
      <c r="H46" s="533"/>
      <c r="I46" s="533"/>
      <c r="J46" s="534"/>
      <c r="K46" s="535" t="s">
        <v>422</v>
      </c>
      <c r="L46" s="536"/>
      <c r="M46" s="537"/>
      <c r="N46" s="578"/>
      <c r="O46" s="579"/>
      <c r="P46" s="579"/>
      <c r="Q46" s="580"/>
      <c r="R46" s="8"/>
      <c r="U46" s="63" t="s">
        <v>98</v>
      </c>
      <c r="V46" s="5"/>
      <c r="W46" s="5"/>
      <c r="X46" s="63" t="s">
        <v>417</v>
      </c>
      <c r="Y46" s="63"/>
      <c r="Z46" s="5"/>
      <c r="AA46" s="5"/>
      <c r="AB46" s="5"/>
      <c r="AC46" s="5"/>
      <c r="AD46" s="5"/>
      <c r="AE46" s="5"/>
      <c r="AF46" s="5"/>
      <c r="AG46" s="5"/>
    </row>
    <row r="47" spans="1:33" ht="15" customHeight="1" thickBot="1">
      <c r="A47" s="346"/>
      <c r="B47" s="347"/>
      <c r="C47" s="348"/>
      <c r="D47" s="581" t="s">
        <v>423</v>
      </c>
      <c r="E47" s="377"/>
      <c r="F47" s="377"/>
      <c r="G47" s="571" t="s">
        <v>421</v>
      </c>
      <c r="H47" s="572"/>
      <c r="I47" s="572"/>
      <c r="J47" s="573"/>
      <c r="K47" s="582" t="s">
        <v>422</v>
      </c>
      <c r="L47" s="583"/>
      <c r="M47" s="583"/>
      <c r="N47" s="584"/>
      <c r="O47" s="585"/>
      <c r="P47" s="585"/>
      <c r="Q47" s="586"/>
      <c r="S47" s="58"/>
      <c r="U47" s="63" t="s">
        <v>302</v>
      </c>
      <c r="X47" s="63" t="s">
        <v>419</v>
      </c>
    </row>
    <row r="48" spans="1:33" ht="15" customHeight="1" thickBot="1">
      <c r="A48" s="340" t="s">
        <v>424</v>
      </c>
      <c r="B48" s="587"/>
      <c r="C48" s="588"/>
      <c r="D48" s="368" t="s">
        <v>59</v>
      </c>
      <c r="E48" s="424"/>
      <c r="F48" s="364" t="s">
        <v>77</v>
      </c>
      <c r="G48" s="482"/>
      <c r="H48" s="483"/>
      <c r="I48" s="166"/>
      <c r="J48" s="236"/>
      <c r="K48" s="209"/>
      <c r="L48" s="210"/>
      <c r="M48" s="210"/>
      <c r="N48" s="210"/>
      <c r="O48" s="210"/>
      <c r="P48" s="210"/>
      <c r="Q48" s="211"/>
      <c r="S48" s="58"/>
      <c r="U48" s="63" t="s">
        <v>99</v>
      </c>
      <c r="X48" s="63" t="s">
        <v>104</v>
      </c>
    </row>
    <row r="49" spans="1:33" ht="15" customHeight="1" thickBot="1">
      <c r="A49" s="589"/>
      <c r="B49" s="590"/>
      <c r="C49" s="591"/>
      <c r="D49" s="375" t="s">
        <v>69</v>
      </c>
      <c r="E49" s="592"/>
      <c r="F49" s="584"/>
      <c r="G49" s="482"/>
      <c r="H49" s="483"/>
      <c r="I49" s="568" t="s">
        <v>47</v>
      </c>
      <c r="J49" s="445"/>
      <c r="K49" s="446"/>
      <c r="L49" s="569"/>
      <c r="M49" s="498"/>
      <c r="N49" s="498"/>
      <c r="O49" s="498"/>
      <c r="P49" s="498"/>
      <c r="Q49" s="499"/>
      <c r="S49" s="58"/>
    </row>
    <row r="50" spans="1:33" ht="28.5" customHeight="1" thickBot="1">
      <c r="A50" s="570" t="s">
        <v>425</v>
      </c>
      <c r="B50" s="570"/>
      <c r="C50" s="570"/>
      <c r="D50" s="334" t="s">
        <v>203</v>
      </c>
      <c r="E50" s="413"/>
      <c r="F50" s="571" t="s">
        <v>70</v>
      </c>
      <c r="G50" s="572"/>
      <c r="H50" s="573"/>
      <c r="I50" s="574"/>
      <c r="J50" s="575"/>
      <c r="K50" s="575"/>
      <c r="L50" s="576"/>
      <c r="M50" s="576"/>
      <c r="N50" s="576"/>
      <c r="O50" s="576"/>
      <c r="P50" s="576"/>
      <c r="Q50" s="577"/>
      <c r="S50" s="58"/>
      <c r="X50" s="5" t="s">
        <v>202</v>
      </c>
    </row>
    <row r="51" spans="1:33" ht="15" customHeight="1" thickBot="1">
      <c r="A51" s="544" t="s">
        <v>426</v>
      </c>
      <c r="B51" s="545"/>
      <c r="C51" s="546"/>
      <c r="D51" s="334" t="s">
        <v>26</v>
      </c>
      <c r="E51" s="413"/>
      <c r="F51" s="404" t="s">
        <v>70</v>
      </c>
      <c r="G51" s="405"/>
      <c r="H51" s="406"/>
      <c r="I51" s="550" t="s">
        <v>427</v>
      </c>
      <c r="J51" s="551"/>
      <c r="K51" s="552"/>
      <c r="L51" s="553" t="s">
        <v>334</v>
      </c>
      <c r="M51" s="554"/>
      <c r="N51" s="554"/>
      <c r="O51" s="554"/>
      <c r="P51" s="554"/>
      <c r="Q51" s="555"/>
      <c r="S51" s="58"/>
      <c r="X51" s="63" t="s">
        <v>153</v>
      </c>
    </row>
    <row r="52" spans="1:33" ht="24.95" customHeight="1" thickBot="1">
      <c r="A52" s="547"/>
      <c r="B52" s="548"/>
      <c r="C52" s="549"/>
      <c r="D52" s="334" t="s">
        <v>117</v>
      </c>
      <c r="E52" s="413"/>
      <c r="F52" s="556"/>
      <c r="G52" s="557"/>
      <c r="H52" s="557"/>
      <c r="I52" s="557"/>
      <c r="J52" s="557"/>
      <c r="K52" s="557"/>
      <c r="L52" s="557"/>
      <c r="M52" s="557"/>
      <c r="N52" s="557"/>
      <c r="O52" s="557"/>
      <c r="P52" s="557"/>
      <c r="Q52" s="558"/>
      <c r="S52" s="58"/>
      <c r="X52" s="64"/>
    </row>
    <row r="53" spans="1:33" ht="15" customHeight="1" thickBot="1">
      <c r="A53" s="421" t="s">
        <v>326</v>
      </c>
      <c r="B53" s="422"/>
      <c r="C53" s="423"/>
      <c r="D53" s="334" t="s">
        <v>59</v>
      </c>
      <c r="E53" s="413"/>
      <c r="F53" s="538" t="s">
        <v>70</v>
      </c>
      <c r="G53" s="539"/>
      <c r="H53" s="540"/>
      <c r="I53" s="541" t="s">
        <v>428</v>
      </c>
      <c r="J53" s="542"/>
      <c r="K53" s="542"/>
      <c r="L53" s="542"/>
      <c r="M53" s="542"/>
      <c r="N53" s="542"/>
      <c r="O53" s="542"/>
      <c r="P53" s="542"/>
      <c r="Q53" s="543"/>
      <c r="S53" s="58"/>
      <c r="X53" s="80" t="s">
        <v>191</v>
      </c>
    </row>
    <row r="54" spans="1:33" ht="15" customHeight="1" thickBot="1">
      <c r="A54" s="90"/>
      <c r="B54" s="91"/>
      <c r="C54" s="90"/>
      <c r="D54" s="90"/>
      <c r="E54" s="58"/>
      <c r="F54" s="58"/>
      <c r="H54" s="58"/>
      <c r="I54" s="89"/>
      <c r="J54" s="89"/>
      <c r="K54" s="89"/>
      <c r="L54" s="89"/>
      <c r="M54" s="89"/>
      <c r="N54" s="89"/>
      <c r="O54" s="89"/>
      <c r="P54" s="89"/>
      <c r="Q54" s="89"/>
      <c r="X54" s="80" t="s">
        <v>104</v>
      </c>
    </row>
    <row r="55" spans="1:33" s="4" customFormat="1" ht="15" customHeight="1" thickBot="1">
      <c r="A55" s="65" t="s">
        <v>30</v>
      </c>
      <c r="B55" s="88"/>
      <c r="C55" s="63" t="s">
        <v>31</v>
      </c>
      <c r="D55" s="63"/>
      <c r="E55" s="63"/>
      <c r="F55" s="63"/>
      <c r="G55" s="67"/>
      <c r="H55" s="63"/>
      <c r="I55" s="63"/>
      <c r="J55" s="63"/>
      <c r="K55" s="63"/>
      <c r="L55" s="63"/>
      <c r="M55" s="63"/>
      <c r="N55" s="63"/>
      <c r="O55" s="63"/>
      <c r="P55" s="63"/>
      <c r="Q55" s="63"/>
      <c r="R55" s="8"/>
      <c r="S55" s="58"/>
      <c r="U55" s="5"/>
      <c r="V55" s="5"/>
      <c r="W55" s="63"/>
      <c r="X55" s="80"/>
      <c r="Y55" s="63"/>
      <c r="Z55" s="5"/>
      <c r="AA55" s="5"/>
      <c r="AB55" s="5"/>
      <c r="AC55" s="5"/>
      <c r="AD55" s="5"/>
      <c r="AE55" s="5"/>
      <c r="AF55" s="5"/>
      <c r="AG55" s="5"/>
    </row>
    <row r="56" spans="1:33" s="4" customFormat="1" ht="15" customHeight="1" thickBot="1">
      <c r="A56" s="65"/>
      <c r="B56" s="68"/>
      <c r="C56" s="63" t="s">
        <v>120</v>
      </c>
      <c r="D56" s="63"/>
      <c r="E56" s="63"/>
      <c r="F56" s="63"/>
      <c r="G56" s="67"/>
      <c r="H56" s="63"/>
      <c r="I56" s="63"/>
      <c r="J56" s="63"/>
      <c r="K56" s="63"/>
      <c r="L56" s="63"/>
      <c r="M56" s="63"/>
      <c r="N56" s="63"/>
      <c r="O56" s="63"/>
      <c r="P56" s="63"/>
      <c r="Q56" s="63"/>
      <c r="R56" s="8"/>
      <c r="S56" s="58"/>
      <c r="U56" s="5"/>
      <c r="V56" s="5"/>
      <c r="W56" s="63"/>
      <c r="Y56" s="63"/>
      <c r="Z56" s="5"/>
      <c r="AA56" s="5"/>
      <c r="AB56" s="5"/>
      <c r="AC56" s="5"/>
      <c r="AD56" s="5"/>
      <c r="AE56" s="5"/>
      <c r="AF56" s="5"/>
      <c r="AG56" s="5"/>
    </row>
    <row r="57" spans="1:33" s="4" customFormat="1" ht="10.5" customHeight="1">
      <c r="A57" s="65" t="s">
        <v>33</v>
      </c>
      <c r="B57" s="63" t="s">
        <v>34</v>
      </c>
      <c r="C57" s="63"/>
      <c r="D57" s="63"/>
      <c r="E57" s="63"/>
      <c r="F57" s="63"/>
      <c r="G57" s="63"/>
      <c r="H57" s="63"/>
      <c r="I57" s="63"/>
      <c r="J57" s="63"/>
      <c r="K57" s="63"/>
      <c r="L57" s="63"/>
      <c r="M57" s="63"/>
      <c r="N57" s="63"/>
      <c r="O57" s="63"/>
      <c r="P57" s="63"/>
      <c r="Q57" s="63"/>
      <c r="R57" s="8"/>
      <c r="U57" s="5"/>
      <c r="V57" s="5"/>
      <c r="W57" s="63"/>
      <c r="X57" s="64" t="s">
        <v>335</v>
      </c>
      <c r="Y57" s="63"/>
      <c r="Z57" s="5"/>
      <c r="AA57" s="5"/>
      <c r="AB57" s="5"/>
      <c r="AC57" s="5"/>
      <c r="AD57" s="5"/>
      <c r="AE57" s="5"/>
      <c r="AF57" s="5"/>
      <c r="AG57" s="5"/>
    </row>
    <row r="58" spans="1:33" ht="10.5" customHeight="1">
      <c r="A58" s="65" t="s">
        <v>35</v>
      </c>
      <c r="B58" s="225" t="s">
        <v>448</v>
      </c>
      <c r="C58" s="63"/>
      <c r="D58" s="63"/>
      <c r="E58" s="63"/>
      <c r="F58" s="63"/>
      <c r="G58" s="63"/>
      <c r="H58" s="63"/>
      <c r="I58" s="63"/>
      <c r="J58" s="63"/>
      <c r="K58" s="63"/>
      <c r="L58" s="63"/>
      <c r="M58" s="63"/>
      <c r="N58" s="63"/>
      <c r="O58" s="63"/>
      <c r="P58" s="63"/>
      <c r="Q58" s="63"/>
      <c r="S58" s="58"/>
      <c r="X58" s="64" t="s">
        <v>336</v>
      </c>
    </row>
    <row r="59" spans="1:33" ht="10.5" customHeight="1">
      <c r="S59" s="58"/>
      <c r="X59" s="64" t="s">
        <v>340</v>
      </c>
    </row>
    <row r="60" spans="1:33" s="4" customFormat="1" ht="10.5" customHeight="1">
      <c r="A60" s="57"/>
      <c r="B60" s="57"/>
      <c r="C60" s="57"/>
      <c r="D60" s="57"/>
      <c r="E60" s="57"/>
      <c r="F60" s="57"/>
      <c r="G60" s="58"/>
      <c r="H60" s="57"/>
      <c r="I60" s="57"/>
      <c r="J60" s="57"/>
      <c r="K60" s="57"/>
      <c r="L60" s="57"/>
      <c r="M60" s="57"/>
      <c r="N60" s="57"/>
      <c r="O60" s="57"/>
      <c r="P60" s="57"/>
      <c r="Q60" s="57"/>
      <c r="R60" s="8"/>
      <c r="S60" s="58"/>
      <c r="U60" s="5"/>
      <c r="V60" s="63"/>
      <c r="W60" s="63"/>
      <c r="X60" s="64" t="s">
        <v>342</v>
      </c>
      <c r="Y60" s="63"/>
      <c r="Z60" s="5"/>
      <c r="AA60" s="5"/>
      <c r="AB60" s="5"/>
      <c r="AC60" s="5"/>
      <c r="AD60" s="5"/>
      <c r="AE60" s="5"/>
      <c r="AF60" s="5"/>
      <c r="AG60" s="5"/>
    </row>
    <row r="61" spans="1:33" s="63" customFormat="1" ht="10.5" customHeight="1">
      <c r="A61" s="57"/>
      <c r="B61" s="57"/>
      <c r="C61" s="57"/>
      <c r="D61" s="57"/>
      <c r="E61" s="57"/>
      <c r="F61" s="57"/>
      <c r="G61" s="58"/>
      <c r="H61" s="57"/>
      <c r="I61" s="57"/>
      <c r="J61" s="57"/>
      <c r="K61" s="57"/>
      <c r="L61" s="57"/>
      <c r="M61" s="57"/>
      <c r="N61" s="57"/>
      <c r="O61" s="57"/>
      <c r="P61" s="57"/>
      <c r="Q61" s="57"/>
      <c r="X61" s="64" t="s">
        <v>344</v>
      </c>
    </row>
    <row r="62" spans="1:33" s="63" customFormat="1" ht="10.5" customHeight="1">
      <c r="A62" s="57"/>
      <c r="B62" s="57"/>
      <c r="C62" s="57"/>
      <c r="D62" s="57"/>
      <c r="E62" s="57"/>
      <c r="F62" s="57"/>
      <c r="G62" s="58"/>
      <c r="H62" s="57"/>
      <c r="I62" s="57"/>
      <c r="J62" s="57"/>
      <c r="K62" s="57"/>
      <c r="L62" s="57"/>
      <c r="M62" s="57"/>
      <c r="N62" s="57"/>
      <c r="O62" s="57"/>
      <c r="P62" s="57"/>
      <c r="Q62" s="57"/>
      <c r="X62" s="64" t="s">
        <v>433</v>
      </c>
    </row>
    <row r="63" spans="1:33" s="63" customFormat="1" ht="10.5" customHeight="1">
      <c r="A63" s="57"/>
      <c r="B63" s="57"/>
      <c r="C63" s="57"/>
      <c r="D63" s="57"/>
      <c r="E63" s="57"/>
      <c r="F63" s="57"/>
      <c r="G63" s="58"/>
      <c r="H63" s="57"/>
      <c r="I63" s="57"/>
      <c r="J63" s="57"/>
      <c r="K63" s="57"/>
      <c r="L63" s="57"/>
      <c r="M63" s="57"/>
      <c r="N63" s="57"/>
      <c r="O63" s="57"/>
      <c r="P63" s="57"/>
      <c r="Q63" s="57"/>
    </row>
    <row r="64" spans="1:33" s="63" customFormat="1">
      <c r="A64" s="57"/>
      <c r="B64" s="57"/>
      <c r="C64" s="57"/>
      <c r="D64" s="57"/>
      <c r="E64" s="57"/>
      <c r="F64" s="57"/>
      <c r="G64" s="58"/>
      <c r="H64" s="57"/>
      <c r="I64" s="57"/>
      <c r="J64" s="57"/>
      <c r="K64" s="57"/>
      <c r="L64" s="57"/>
      <c r="M64" s="57"/>
      <c r="N64" s="57"/>
      <c r="O64" s="57"/>
      <c r="P64" s="57"/>
      <c r="Q64" s="57"/>
      <c r="X64" s="63" t="s">
        <v>106</v>
      </c>
    </row>
    <row r="65" spans="7:24" ht="12" customHeight="1">
      <c r="X65" s="63" t="s">
        <v>104</v>
      </c>
    </row>
    <row r="66" spans="7:24" ht="12" customHeight="1"/>
    <row r="67" spans="7:24" ht="12" customHeight="1">
      <c r="X67" s="5"/>
    </row>
    <row r="68" spans="7:24" ht="12" customHeight="1"/>
    <row r="69" spans="7:24" ht="12" customHeight="1"/>
    <row r="70" spans="7:24" ht="12" customHeight="1"/>
    <row r="71" spans="7:24" ht="12" customHeight="1">
      <c r="G71" s="57"/>
    </row>
    <row r="72" spans="7:24" ht="12" customHeight="1">
      <c r="G72" s="57"/>
    </row>
    <row r="73" spans="7:24" ht="12" customHeight="1">
      <c r="G73" s="57"/>
    </row>
    <row r="74" spans="7:24" ht="12" customHeight="1">
      <c r="G74" s="57"/>
    </row>
    <row r="75" spans="7:24" ht="12" customHeight="1">
      <c r="G75" s="57"/>
    </row>
    <row r="76" spans="7:24" ht="12" customHeight="1">
      <c r="G76" s="57"/>
    </row>
    <row r="77" spans="7:24" ht="12" customHeight="1">
      <c r="G77" s="57"/>
    </row>
    <row r="78" spans="7:24" ht="12" customHeight="1">
      <c r="G78" s="57"/>
    </row>
    <row r="79" spans="7:24" ht="12" customHeight="1">
      <c r="G79" s="57"/>
    </row>
    <row r="80" spans="7:24" ht="12" customHeight="1">
      <c r="G80" s="57"/>
    </row>
    <row r="81" spans="7:7" ht="12" customHeight="1">
      <c r="G81" s="57"/>
    </row>
    <row r="82" spans="7:7" ht="12" customHeight="1">
      <c r="G82" s="57"/>
    </row>
    <row r="83" spans="7:7" ht="12" customHeight="1">
      <c r="G83" s="57"/>
    </row>
    <row r="84" spans="7:7" ht="12" customHeight="1">
      <c r="G84" s="57"/>
    </row>
    <row r="85" spans="7:7" ht="12" customHeight="1">
      <c r="G85" s="57"/>
    </row>
    <row r="86" spans="7:7" ht="12" customHeight="1">
      <c r="G86" s="57"/>
    </row>
    <row r="87" spans="7:7" ht="12" customHeight="1">
      <c r="G87" s="57"/>
    </row>
    <row r="88" spans="7:7" ht="12" customHeight="1">
      <c r="G88" s="57"/>
    </row>
    <row r="89" spans="7:7" ht="12" customHeight="1">
      <c r="G89" s="57"/>
    </row>
    <row r="90" spans="7:7" ht="12" customHeight="1">
      <c r="G90" s="57"/>
    </row>
    <row r="91" spans="7:7" ht="12" customHeight="1">
      <c r="G91" s="57"/>
    </row>
    <row r="92" spans="7:7" ht="12" customHeight="1">
      <c r="G92" s="57"/>
    </row>
    <row r="93" spans="7:7" ht="12" customHeight="1">
      <c r="G93" s="57"/>
    </row>
    <row r="94" spans="7:7" ht="12" customHeight="1">
      <c r="G94" s="57"/>
    </row>
    <row r="95" spans="7:7" ht="12" customHeight="1">
      <c r="G95" s="57"/>
    </row>
    <row r="96" spans="7:7" ht="12" customHeight="1">
      <c r="G96" s="57"/>
    </row>
    <row r="97" spans="7:7" ht="12" customHeight="1">
      <c r="G97" s="57"/>
    </row>
    <row r="98" spans="7:7" ht="12" customHeight="1">
      <c r="G98" s="57"/>
    </row>
    <row r="99" spans="7:7" ht="12" customHeight="1">
      <c r="G99" s="57"/>
    </row>
    <row r="100" spans="7:7" ht="12" customHeight="1">
      <c r="G100" s="57"/>
    </row>
    <row r="101" spans="7:7" ht="12" customHeight="1">
      <c r="G101" s="57"/>
    </row>
    <row r="102" spans="7:7" ht="12" customHeight="1">
      <c r="G102" s="57"/>
    </row>
    <row r="103" spans="7:7" ht="12" customHeight="1">
      <c r="G103" s="57"/>
    </row>
    <row r="104" spans="7:7" ht="12" customHeight="1">
      <c r="G104" s="57"/>
    </row>
    <row r="105" spans="7:7" ht="12" customHeight="1">
      <c r="G105" s="57"/>
    </row>
    <row r="106" spans="7:7" ht="12" customHeight="1">
      <c r="G106" s="57"/>
    </row>
    <row r="107" spans="7:7" ht="12" customHeight="1">
      <c r="G107" s="57"/>
    </row>
    <row r="108" spans="7:7" ht="12" customHeight="1">
      <c r="G108" s="57"/>
    </row>
    <row r="109" spans="7:7" ht="12" customHeight="1">
      <c r="G109" s="57"/>
    </row>
    <row r="110" spans="7:7" ht="12" customHeight="1">
      <c r="G110" s="57"/>
    </row>
    <row r="111" spans="7:7" ht="12" customHeight="1">
      <c r="G111" s="57"/>
    </row>
    <row r="112" spans="7:7" ht="12" customHeight="1">
      <c r="G112" s="57"/>
    </row>
    <row r="113" spans="7:7" ht="12" customHeight="1">
      <c r="G113" s="57"/>
    </row>
    <row r="114" spans="7:7" ht="12" customHeight="1">
      <c r="G114" s="57"/>
    </row>
    <row r="115" spans="7:7" ht="12" customHeight="1">
      <c r="G115" s="57"/>
    </row>
    <row r="116" spans="7:7">
      <c r="G116" s="57"/>
    </row>
    <row r="117" spans="7:7">
      <c r="G117" s="57"/>
    </row>
    <row r="118" spans="7:7">
      <c r="G118" s="57"/>
    </row>
    <row r="120" spans="7:7">
      <c r="G120" s="57"/>
    </row>
    <row r="121" spans="7:7">
      <c r="G121" s="57"/>
    </row>
    <row r="122" spans="7:7">
      <c r="G122" s="57"/>
    </row>
    <row r="123" spans="7:7">
      <c r="G123" s="57"/>
    </row>
    <row r="124" spans="7:7">
      <c r="G124" s="57"/>
    </row>
    <row r="125" spans="7:7">
      <c r="G125" s="57"/>
    </row>
    <row r="126" spans="7:7">
      <c r="G126" s="57"/>
    </row>
    <row r="127" spans="7:7">
      <c r="G127" s="57"/>
    </row>
    <row r="129" spans="7:7">
      <c r="G129" s="57"/>
    </row>
    <row r="130" spans="7:7">
      <c r="G130" s="57"/>
    </row>
    <row r="135" spans="7:7">
      <c r="G135" s="57"/>
    </row>
    <row r="136" spans="7:7">
      <c r="G136" s="57"/>
    </row>
    <row r="137" spans="7:7">
      <c r="G137" s="57"/>
    </row>
    <row r="138" spans="7:7">
      <c r="G138" s="57"/>
    </row>
    <row r="139" spans="7:7">
      <c r="G139" s="57"/>
    </row>
    <row r="140" spans="7:7">
      <c r="G140" s="57"/>
    </row>
  </sheetData>
  <sheetProtection sheet="1" selectLockedCells="1"/>
  <dataConsolidate/>
  <mergeCells count="118">
    <mergeCell ref="H2:I2"/>
    <mergeCell ref="J2:P2"/>
    <mergeCell ref="A3:Q3"/>
    <mergeCell ref="A4:C13"/>
    <mergeCell ref="D4:D10"/>
    <mergeCell ref="F4:J4"/>
    <mergeCell ref="K4:Q4"/>
    <mergeCell ref="F5:Q5"/>
    <mergeCell ref="F6:Q6"/>
    <mergeCell ref="F7:Q7"/>
    <mergeCell ref="F8:Q8"/>
    <mergeCell ref="F9:Q9"/>
    <mergeCell ref="F10:Q10"/>
    <mergeCell ref="D11:D13"/>
    <mergeCell ref="F11:H11"/>
    <mergeCell ref="F12:G12"/>
    <mergeCell ref="H12:K12"/>
    <mergeCell ref="L12:Q12"/>
    <mergeCell ref="F13:G13"/>
    <mergeCell ref="H13:K13"/>
    <mergeCell ref="L13:Q13"/>
    <mergeCell ref="A14:C18"/>
    <mergeCell ref="D14:E14"/>
    <mergeCell ref="F14:Q14"/>
    <mergeCell ref="D15:E15"/>
    <mergeCell ref="F15:Q15"/>
    <mergeCell ref="D16:E16"/>
    <mergeCell ref="F16:Q16"/>
    <mergeCell ref="D17:E17"/>
    <mergeCell ref="F17:Q17"/>
    <mergeCell ref="D18:E18"/>
    <mergeCell ref="F18:Q18"/>
    <mergeCell ref="D19:E19"/>
    <mergeCell ref="F19:Q19"/>
    <mergeCell ref="D20:E20"/>
    <mergeCell ref="F20:H20"/>
    <mergeCell ref="I20:K20"/>
    <mergeCell ref="L20:Q20"/>
    <mergeCell ref="D21:E21"/>
    <mergeCell ref="D24:E24"/>
    <mergeCell ref="F24:Q24"/>
    <mergeCell ref="D25:E25"/>
    <mergeCell ref="F25:Q25"/>
    <mergeCell ref="A26:C30"/>
    <mergeCell ref="D26:E26"/>
    <mergeCell ref="F26:Q26"/>
    <mergeCell ref="D27:E28"/>
    <mergeCell ref="F27:G28"/>
    <mergeCell ref="H27:Q28"/>
    <mergeCell ref="A19:C25"/>
    <mergeCell ref="F21:Q21"/>
    <mergeCell ref="D22:E22"/>
    <mergeCell ref="F22:Q22"/>
    <mergeCell ref="D23:E23"/>
    <mergeCell ref="F23:H23"/>
    <mergeCell ref="I23:K23"/>
    <mergeCell ref="L23:Q23"/>
    <mergeCell ref="A36:C44"/>
    <mergeCell ref="D36:D40"/>
    <mergeCell ref="F36:H36"/>
    <mergeCell ref="I36:Q36"/>
    <mergeCell ref="E37:E38"/>
    <mergeCell ref="F37:G38"/>
    <mergeCell ref="H37:Q38"/>
    <mergeCell ref="E39:E40"/>
    <mergeCell ref="D29:E30"/>
    <mergeCell ref="F29:G30"/>
    <mergeCell ref="H29:Q30"/>
    <mergeCell ref="A31:C35"/>
    <mergeCell ref="D31:E31"/>
    <mergeCell ref="F31:Q31"/>
    <mergeCell ref="D32:E33"/>
    <mergeCell ref="F32:G33"/>
    <mergeCell ref="H32:Q33"/>
    <mergeCell ref="D34:E35"/>
    <mergeCell ref="F39:G40"/>
    <mergeCell ref="H39:Q40"/>
    <mergeCell ref="F41:H41"/>
    <mergeCell ref="I41:Q41"/>
    <mergeCell ref="D42:D44"/>
    <mergeCell ref="F42:J42"/>
    <mergeCell ref="N43:P43"/>
    <mergeCell ref="N44:P44"/>
    <mergeCell ref="F34:G35"/>
    <mergeCell ref="H34:Q35"/>
    <mergeCell ref="I49:K49"/>
    <mergeCell ref="L49:Q49"/>
    <mergeCell ref="A50:C50"/>
    <mergeCell ref="D50:E50"/>
    <mergeCell ref="F50:H50"/>
    <mergeCell ref="I50:Q50"/>
    <mergeCell ref="N46:Q46"/>
    <mergeCell ref="D47:F47"/>
    <mergeCell ref="G47:J47"/>
    <mergeCell ref="K47:M47"/>
    <mergeCell ref="N47:Q47"/>
    <mergeCell ref="A48:C49"/>
    <mergeCell ref="D48:E48"/>
    <mergeCell ref="F48:H48"/>
    <mergeCell ref="D49:E49"/>
    <mergeCell ref="F49:H49"/>
    <mergeCell ref="A45:C47"/>
    <mergeCell ref="D45:E45"/>
    <mergeCell ref="F45:K45"/>
    <mergeCell ref="D46:F46"/>
    <mergeCell ref="G46:J46"/>
    <mergeCell ref="K46:M46"/>
    <mergeCell ref="A53:C53"/>
    <mergeCell ref="D53:E53"/>
    <mergeCell ref="F53:H53"/>
    <mergeCell ref="I53:Q53"/>
    <mergeCell ref="A51:C52"/>
    <mergeCell ref="D51:E51"/>
    <mergeCell ref="F51:H51"/>
    <mergeCell ref="I51:K51"/>
    <mergeCell ref="L51:Q51"/>
    <mergeCell ref="D52:E52"/>
    <mergeCell ref="F52:Q52"/>
  </mergeCells>
  <phoneticPr fontId="3"/>
  <dataValidations count="24">
    <dataValidation type="list" errorStyle="warning" allowBlank="1" showInputMessage="1" showErrorMessage="1" sqref="F27:G30" xr:uid="{E740E7A3-76AD-4D50-9642-1999D20601D8}">
      <formula1>$X$22:$X$26</formula1>
    </dataValidation>
    <dataValidation type="list" errorStyle="warning" allowBlank="1" showInputMessage="1" showErrorMessage="1" sqref="L51:Q51" xr:uid="{947D3D9D-E319-48C0-9808-180060F291EF}">
      <formula1>$X$57:$X$62</formula1>
    </dataValidation>
    <dataValidation type="list" errorStyle="warning" allowBlank="1" showInputMessage="1" showErrorMessage="1" sqref="F53:H53" xr:uid="{FC2602DA-4FD3-43CE-BFD0-B178A1735BFD}">
      <formula1>$X$64:$X$65</formula1>
    </dataValidation>
    <dataValidation type="list" allowBlank="1" showInputMessage="1" showErrorMessage="1" sqref="F12:G13" xr:uid="{3FD18C57-ADC2-4460-938D-81FCE949E753}">
      <formula1>$W$12:$W$13</formula1>
    </dataValidation>
    <dataValidation type="list" errorStyle="warning" allowBlank="1" showInputMessage="1" showErrorMessage="1" sqref="F32:G35" xr:uid="{2D4211DC-5CE1-4947-A643-1222A1ED4976}">
      <formula1>$X$12:$X$21</formula1>
    </dataValidation>
    <dataValidation type="list" errorStyle="warning" allowBlank="1" showInputMessage="1" showErrorMessage="1" sqref="F31:Q31 F26:Q26" xr:uid="{06C88F93-8392-4088-99BF-24BEACDBD31E}">
      <formula1>$X$27:$X$29</formula1>
    </dataValidation>
    <dataValidation type="list" errorStyle="warning" allowBlank="1" showInputMessage="1" showErrorMessage="1" sqref="F42:J42" xr:uid="{DA8F82F3-2ECB-40B3-92EC-5122A755BEF1}">
      <formula1>$U$45:$U$48</formula1>
    </dataValidation>
    <dataValidation type="list" errorStyle="warning" allowBlank="1" showInputMessage="1" showErrorMessage="1" sqref="F41:H41" xr:uid="{084F89D4-46E9-441E-8D1A-43925204F212}">
      <formula1>$U$42:$U$43</formula1>
    </dataValidation>
    <dataValidation type="list" errorStyle="warning" allowBlank="1" showInputMessage="1" showErrorMessage="1" sqref="F50:H50" xr:uid="{A84A2E65-C6CD-4E90-84F4-108FBA01037F}">
      <formula1>$X$50:$X$51</formula1>
    </dataValidation>
    <dataValidation type="list" errorStyle="warning" allowBlank="1" showInputMessage="1" showErrorMessage="1" sqref="F51:H51" xr:uid="{7A867660-72AE-4DBD-B3F8-FF4DE657A601}">
      <formula1>$X$53:$X$54</formula1>
    </dataValidation>
    <dataValidation type="list" errorStyle="warning" allowBlank="1" showInputMessage="1" showErrorMessage="1" sqref="F48:H48" xr:uid="{AB4DEAB0-6949-482A-8B96-9C3F0E85F714}">
      <formula1>$X$46:$X$48</formula1>
    </dataValidation>
    <dataValidation type="list" errorStyle="warning" allowBlank="1" showErrorMessage="1" sqref="F45" xr:uid="{B721C383-B50D-4663-8270-4F3270D0AF20}">
      <formula1>$X$38:$X$40</formula1>
    </dataValidation>
    <dataValidation type="list" errorStyle="warning" allowBlank="1" showInputMessage="1" showErrorMessage="1" sqref="G46:J46" xr:uid="{2AB3433D-AAE4-429E-BA37-174027984122}">
      <formula1>$X$42</formula1>
    </dataValidation>
    <dataValidation type="list" errorStyle="warning" allowBlank="1" showInputMessage="1" showErrorMessage="1" sqref="G47" xr:uid="{69706A66-9D34-4384-8397-EC62D4F255DE}">
      <formula1>$X$43:$X$44</formula1>
    </dataValidation>
    <dataValidation type="list" errorStyle="warning" allowBlank="1" showInputMessage="1" showErrorMessage="1" sqref="F23:H23 F20:H20 F37:G40" xr:uid="{D8A4562E-40A3-4DAF-B3E6-4432524B5A2E}">
      <formula1>$W$12:$W$13</formula1>
    </dataValidation>
    <dataValidation type="list" errorStyle="warning" allowBlank="1" showInputMessage="1" showErrorMessage="1" sqref="F19:Q19" xr:uid="{1280E394-91BB-4D3A-ACCD-2980C2DBF692}">
      <formula1>$U$27:$U$29</formula1>
    </dataValidation>
    <dataValidation type="list" errorStyle="warning" allowBlank="1" showInputMessage="1" showErrorMessage="1" sqref="F11:H11" xr:uid="{C25AB60E-7EE6-43AF-A9E6-DA1E26CE73A9}">
      <formula1>$U$12:$U$14</formula1>
    </dataValidation>
    <dataValidation type="list" errorStyle="warning" allowBlank="1" showInputMessage="1" showErrorMessage="1" sqref="F36:H36" xr:uid="{AA2164A0-153B-474B-892A-3E89E544E25D}">
      <formula1>$U$38:$U$40</formula1>
    </dataValidation>
    <dataValidation type="list" errorStyle="warning" allowBlank="1" showInputMessage="1" showErrorMessage="1" sqref="F4:J4" xr:uid="{D9846C15-6A51-422E-9679-869CB8F19D5D}">
      <formula1>$U$4:$U$7</formula1>
    </dataValidation>
    <dataValidation type="list" errorStyle="warning" allowBlank="1" showInputMessage="1" showErrorMessage="1" sqref="F14:Q14" xr:uid="{0817A0DF-37C8-47A2-96B0-F6627507E72C}">
      <formula1>$U$17:$U$19</formula1>
    </dataValidation>
    <dataValidation type="list" errorStyle="warning" allowBlank="1" showInputMessage="1" showErrorMessage="1" sqref="L12:Q13" xr:uid="{B8A92422-6EB9-459F-BC2E-C3E0CD552802}">
      <formula1>$V$12:$V$14</formula1>
    </dataValidation>
    <dataValidation allowBlank="1" showInputMessage="1" showErrorMessage="1" prompt="入力は_x000a_西暦/月/日" sqref="L49:Q49 N46:Q47" xr:uid="{AF6C0D77-5E43-4A1D-A612-F3D9BD70832B}"/>
    <dataValidation allowBlank="1" showErrorMessage="1" sqref="F15:Q15 F49:H49" xr:uid="{EDF81517-B89B-4AE0-A714-7D3AE95A126A}"/>
    <dataValidation allowBlank="1" showInputMessage="1" showErrorMessage="1" promptTitle="記入例" prompt="_x000a_　・○○区管内緊急_x000a_　 工事指定業者_x000a_　・下水道緊急修繕_x000a_   業者" sqref="F16:Q16 F18:Q18" xr:uid="{292C6B01-2AC5-4936-BD43-75D16423386E}"/>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topLeftCell="A10" zoomScale="85" zoomScaleNormal="85" zoomScaleSheetLayoutView="85" workbookViewId="0">
      <selection activeCell="D10" sqref="D10:H10"/>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451</v>
      </c>
    </row>
    <row r="2" spans="1:25" s="69" customFormat="1" ht="12.75" thickBot="1">
      <c r="H2" s="707" t="s">
        <v>0</v>
      </c>
      <c r="I2" s="465"/>
      <c r="J2" s="708">
        <f>'様式-1-Ⅰ（建築設備）'!H2</f>
        <v>25101001</v>
      </c>
      <c r="K2" s="709"/>
      <c r="L2" s="709"/>
      <c r="M2" s="710"/>
      <c r="N2" s="72"/>
    </row>
    <row r="3" spans="1:25" s="57" customFormat="1" ht="10.5" customHeight="1">
      <c r="G3" s="58"/>
      <c r="H3" s="58"/>
      <c r="I3" s="58"/>
      <c r="J3" s="61"/>
      <c r="K3" s="61"/>
      <c r="L3" s="61"/>
      <c r="M3" s="61"/>
      <c r="N3" s="61"/>
      <c r="O3" s="61"/>
      <c r="P3" s="61"/>
      <c r="Q3" s="59"/>
      <c r="U3" s="60"/>
      <c r="V3" s="60"/>
      <c r="W3" s="60"/>
      <c r="X3" s="60"/>
      <c r="Y3" s="60"/>
    </row>
    <row r="4" spans="1:25" s="69" customFormat="1" ht="23.25" customHeight="1" thickBot="1">
      <c r="A4" s="428" t="s">
        <v>58</v>
      </c>
      <c r="B4" s="428"/>
      <c r="C4" s="428"/>
      <c r="D4" s="428"/>
      <c r="E4" s="428"/>
      <c r="F4" s="428"/>
      <c r="G4" s="428"/>
      <c r="H4" s="428"/>
      <c r="I4" s="428"/>
      <c r="J4" s="428"/>
      <c r="K4" s="428"/>
      <c r="L4" s="428"/>
      <c r="M4" s="428"/>
      <c r="N4" s="428"/>
    </row>
    <row r="5" spans="1:25" s="85" customFormat="1" ht="18" customHeight="1" thickBot="1">
      <c r="A5" s="84" t="s">
        <v>1</v>
      </c>
      <c r="B5" s="711" t="str">
        <f>'様式-1-Ⅰ（建築設備）'!B7</f>
        <v>地下鉄東西線国際センター駅外1駅非常用放送設備更新工事</v>
      </c>
      <c r="C5" s="712"/>
      <c r="D5" s="712"/>
      <c r="E5" s="712"/>
      <c r="F5" s="712"/>
      <c r="G5" s="712"/>
      <c r="H5" s="712"/>
      <c r="I5" s="712"/>
      <c r="J5" s="712"/>
      <c r="K5" s="712"/>
      <c r="L5" s="712"/>
      <c r="M5" s="712"/>
      <c r="N5" s="713"/>
    </row>
    <row r="6" spans="1:25" ht="12.75" customHeight="1"/>
    <row r="7" spans="1:25" ht="12.75" customHeight="1" thickBot="1"/>
    <row r="8" spans="1:25" ht="14.25" thickBot="1">
      <c r="A8" s="714">
        <v>1</v>
      </c>
      <c r="B8" s="716" t="s">
        <v>299</v>
      </c>
      <c r="C8" s="717"/>
      <c r="D8" s="717"/>
      <c r="E8" s="717"/>
      <c r="F8" s="717"/>
      <c r="G8" s="717"/>
      <c r="H8" s="718"/>
      <c r="I8" s="719" t="s">
        <v>46</v>
      </c>
      <c r="J8" s="720"/>
      <c r="K8" s="723"/>
      <c r="L8" s="724"/>
      <c r="M8" s="724"/>
      <c r="N8" s="725"/>
    </row>
    <row r="9" spans="1:25" ht="21.75" customHeight="1" thickBot="1">
      <c r="A9" s="714"/>
      <c r="B9" s="559" t="s">
        <v>304</v>
      </c>
      <c r="C9" s="482"/>
      <c r="D9" s="482"/>
      <c r="E9" s="482"/>
      <c r="F9" s="482"/>
      <c r="G9" s="482"/>
      <c r="H9" s="483"/>
      <c r="I9" s="721"/>
      <c r="J9" s="722"/>
      <c r="K9" s="726"/>
      <c r="L9" s="727"/>
      <c r="M9" s="727"/>
      <c r="N9" s="728"/>
    </row>
    <row r="10" spans="1:25" ht="18" customHeight="1" thickBot="1">
      <c r="A10" s="715"/>
      <c r="B10" s="729" t="s">
        <v>50</v>
      </c>
      <c r="C10" s="730"/>
      <c r="D10" s="559"/>
      <c r="E10" s="482"/>
      <c r="F10" s="482"/>
      <c r="G10" s="482"/>
      <c r="H10" s="483"/>
      <c r="I10" s="735" t="s">
        <v>47</v>
      </c>
      <c r="J10" s="731"/>
      <c r="K10" s="736"/>
      <c r="L10" s="737"/>
      <c r="M10" s="737"/>
      <c r="N10" s="738"/>
    </row>
    <row r="11" spans="1:25" ht="18" customHeight="1" thickBot="1">
      <c r="A11" s="715"/>
      <c r="B11" s="714" t="s">
        <v>121</v>
      </c>
      <c r="C11" s="731"/>
      <c r="D11" s="559"/>
      <c r="E11" s="482"/>
      <c r="F11" s="482"/>
      <c r="G11" s="482"/>
      <c r="H11" s="483"/>
      <c r="I11" s="735" t="s">
        <v>63</v>
      </c>
      <c r="J11" s="731"/>
      <c r="K11" s="739"/>
      <c r="L11" s="740"/>
      <c r="M11" s="740"/>
      <c r="N11" s="741"/>
    </row>
    <row r="12" spans="1:25" ht="18" customHeight="1" thickBot="1">
      <c r="A12" s="715"/>
      <c r="B12" s="714" t="s">
        <v>51</v>
      </c>
      <c r="C12" s="731"/>
      <c r="D12" s="559"/>
      <c r="E12" s="482"/>
      <c r="F12" s="482"/>
      <c r="G12" s="482"/>
      <c r="H12" s="483"/>
      <c r="I12" s="732" t="s">
        <v>53</v>
      </c>
      <c r="J12" s="733"/>
      <c r="K12" s="559"/>
      <c r="L12" s="482"/>
      <c r="M12" s="482"/>
      <c r="N12" s="483"/>
    </row>
    <row r="13" spans="1:25" ht="18" customHeight="1" thickBot="1">
      <c r="A13" s="715"/>
      <c r="B13" s="714" t="s">
        <v>52</v>
      </c>
      <c r="C13" s="731"/>
      <c r="D13" s="559" t="s">
        <v>154</v>
      </c>
      <c r="E13" s="482"/>
      <c r="F13" s="482"/>
      <c r="G13" s="482"/>
      <c r="H13" s="734" t="s">
        <v>135</v>
      </c>
      <c r="I13" s="734"/>
      <c r="J13" s="482" t="s">
        <v>154</v>
      </c>
      <c r="K13" s="482"/>
      <c r="L13" s="482"/>
      <c r="M13" s="482"/>
      <c r="N13" s="483"/>
    </row>
    <row r="14" spans="1:25" ht="14.25" thickBot="1">
      <c r="A14" s="714">
        <v>2</v>
      </c>
      <c r="B14" s="748" t="s">
        <v>299</v>
      </c>
      <c r="C14" s="749"/>
      <c r="D14" s="749"/>
      <c r="E14" s="749"/>
      <c r="F14" s="749"/>
      <c r="G14" s="749"/>
      <c r="H14" s="750"/>
      <c r="I14" s="751" t="s">
        <v>46</v>
      </c>
      <c r="J14" s="752"/>
      <c r="K14" s="723"/>
      <c r="L14" s="724"/>
      <c r="M14" s="724"/>
      <c r="N14" s="725"/>
    </row>
    <row r="15" spans="1:25" ht="21.75" customHeight="1" thickBot="1">
      <c r="A15" s="714"/>
      <c r="B15" s="559" t="s">
        <v>304</v>
      </c>
      <c r="C15" s="482"/>
      <c r="D15" s="482"/>
      <c r="E15" s="482"/>
      <c r="F15" s="482"/>
      <c r="G15" s="482"/>
      <c r="H15" s="483"/>
      <c r="I15" s="721"/>
      <c r="J15" s="722"/>
      <c r="K15" s="726"/>
      <c r="L15" s="727"/>
      <c r="M15" s="727"/>
      <c r="N15" s="728"/>
    </row>
    <row r="16" spans="1:25" ht="18" customHeight="1" thickBot="1">
      <c r="A16" s="715"/>
      <c r="B16" s="729" t="s">
        <v>50</v>
      </c>
      <c r="C16" s="730"/>
      <c r="D16" s="559"/>
      <c r="E16" s="482"/>
      <c r="F16" s="482"/>
      <c r="G16" s="482"/>
      <c r="H16" s="483"/>
      <c r="I16" s="735" t="s">
        <v>47</v>
      </c>
      <c r="J16" s="731"/>
      <c r="K16" s="736"/>
      <c r="L16" s="737"/>
      <c r="M16" s="737"/>
      <c r="N16" s="738"/>
    </row>
    <row r="17" spans="1:14" ht="18" customHeight="1" thickBot="1">
      <c r="A17" s="715"/>
      <c r="B17" s="714" t="s">
        <v>121</v>
      </c>
      <c r="C17" s="731"/>
      <c r="D17" s="559"/>
      <c r="E17" s="482"/>
      <c r="F17" s="482"/>
      <c r="G17" s="482"/>
      <c r="H17" s="483"/>
      <c r="I17" s="735" t="s">
        <v>63</v>
      </c>
      <c r="J17" s="731"/>
      <c r="K17" s="739"/>
      <c r="L17" s="740"/>
      <c r="M17" s="740"/>
      <c r="N17" s="741"/>
    </row>
    <row r="18" spans="1:14" ht="18" customHeight="1" thickBot="1">
      <c r="A18" s="715"/>
      <c r="B18" s="714" t="s">
        <v>51</v>
      </c>
      <c r="C18" s="742"/>
      <c r="D18" s="743"/>
      <c r="E18" s="744"/>
      <c r="F18" s="744"/>
      <c r="G18" s="744"/>
      <c r="H18" s="745"/>
      <c r="I18" s="746" t="s">
        <v>53</v>
      </c>
      <c r="J18" s="747"/>
      <c r="K18" s="559"/>
      <c r="L18" s="482"/>
      <c r="M18" s="482"/>
      <c r="N18" s="483"/>
    </row>
    <row r="19" spans="1:14" ht="18" customHeight="1" thickBot="1">
      <c r="A19" s="715"/>
      <c r="B19" s="714" t="s">
        <v>52</v>
      </c>
      <c r="C19" s="742"/>
      <c r="D19" s="753" t="s">
        <v>154</v>
      </c>
      <c r="E19" s="754"/>
      <c r="F19" s="754"/>
      <c r="G19" s="755"/>
      <c r="H19" s="756" t="s">
        <v>135</v>
      </c>
      <c r="I19" s="757"/>
      <c r="J19" s="758" t="s">
        <v>154</v>
      </c>
      <c r="K19" s="754"/>
      <c r="L19" s="754"/>
      <c r="M19" s="754"/>
      <c r="N19" s="759"/>
    </row>
    <row r="20" spans="1:14" ht="14.25" thickBot="1">
      <c r="A20" s="714">
        <v>3</v>
      </c>
      <c r="B20" s="716" t="s">
        <v>299</v>
      </c>
      <c r="C20" s="717"/>
      <c r="D20" s="717"/>
      <c r="E20" s="717"/>
      <c r="F20" s="717"/>
      <c r="G20" s="717"/>
      <c r="H20" s="718"/>
      <c r="I20" s="760" t="s">
        <v>46</v>
      </c>
      <c r="J20" s="714"/>
      <c r="K20" s="761"/>
      <c r="L20" s="762"/>
      <c r="M20" s="762"/>
      <c r="N20" s="763"/>
    </row>
    <row r="21" spans="1:14" ht="21.75" customHeight="1" thickBot="1">
      <c r="A21" s="714"/>
      <c r="B21" s="726" t="s">
        <v>304</v>
      </c>
      <c r="C21" s="727"/>
      <c r="D21" s="727"/>
      <c r="E21" s="727"/>
      <c r="F21" s="727"/>
      <c r="G21" s="727"/>
      <c r="H21" s="728"/>
      <c r="I21" s="760"/>
      <c r="J21" s="714"/>
      <c r="K21" s="764"/>
      <c r="L21" s="765"/>
      <c r="M21" s="765"/>
      <c r="N21" s="766"/>
    </row>
    <row r="22" spans="1:14" ht="18" customHeight="1" thickBot="1">
      <c r="A22" s="715"/>
      <c r="B22" s="767" t="s">
        <v>50</v>
      </c>
      <c r="C22" s="721"/>
      <c r="D22" s="753"/>
      <c r="E22" s="754"/>
      <c r="F22" s="754"/>
      <c r="G22" s="754"/>
      <c r="H22" s="759"/>
      <c r="I22" s="760" t="s">
        <v>47</v>
      </c>
      <c r="J22" s="714"/>
      <c r="K22" s="768"/>
      <c r="L22" s="769"/>
      <c r="M22" s="769"/>
      <c r="N22" s="770"/>
    </row>
    <row r="23" spans="1:14" ht="18" customHeight="1" thickBot="1">
      <c r="A23" s="715"/>
      <c r="B23" s="714" t="s">
        <v>121</v>
      </c>
      <c r="C23" s="742"/>
      <c r="D23" s="753"/>
      <c r="E23" s="754"/>
      <c r="F23" s="754"/>
      <c r="G23" s="754"/>
      <c r="H23" s="759"/>
      <c r="I23" s="735" t="s">
        <v>63</v>
      </c>
      <c r="J23" s="731"/>
      <c r="K23" s="771"/>
      <c r="L23" s="772"/>
      <c r="M23" s="772"/>
      <c r="N23" s="773"/>
    </row>
    <row r="24" spans="1:14" ht="18" customHeight="1" thickBot="1">
      <c r="A24" s="715"/>
      <c r="B24" s="714" t="s">
        <v>51</v>
      </c>
      <c r="C24" s="742"/>
      <c r="D24" s="743"/>
      <c r="E24" s="744"/>
      <c r="F24" s="744"/>
      <c r="G24" s="744"/>
      <c r="H24" s="745"/>
      <c r="I24" s="746" t="s">
        <v>53</v>
      </c>
      <c r="J24" s="747"/>
      <c r="K24" s="559"/>
      <c r="L24" s="482"/>
      <c r="M24" s="482"/>
      <c r="N24" s="483"/>
    </row>
    <row r="25" spans="1:14" ht="18" customHeight="1" thickBot="1">
      <c r="A25" s="715"/>
      <c r="B25" s="714" t="s">
        <v>52</v>
      </c>
      <c r="C25" s="742"/>
      <c r="D25" s="753" t="s">
        <v>154</v>
      </c>
      <c r="E25" s="754"/>
      <c r="F25" s="754"/>
      <c r="G25" s="755"/>
      <c r="H25" s="756" t="s">
        <v>135</v>
      </c>
      <c r="I25" s="757"/>
      <c r="J25" s="758" t="s">
        <v>154</v>
      </c>
      <c r="K25" s="754"/>
      <c r="L25" s="754"/>
      <c r="M25" s="754"/>
      <c r="N25" s="759"/>
    </row>
    <row r="26" spans="1:14" ht="14.25" thickBot="1">
      <c r="A26" s="714">
        <v>4</v>
      </c>
      <c r="B26" s="716" t="s">
        <v>299</v>
      </c>
      <c r="C26" s="717"/>
      <c r="D26" s="717"/>
      <c r="E26" s="717"/>
      <c r="F26" s="717"/>
      <c r="G26" s="717"/>
      <c r="H26" s="718"/>
      <c r="I26" s="760" t="s">
        <v>46</v>
      </c>
      <c r="J26" s="714"/>
      <c r="K26" s="761"/>
      <c r="L26" s="762"/>
      <c r="M26" s="762"/>
      <c r="N26" s="763"/>
    </row>
    <row r="27" spans="1:14" ht="21.75" customHeight="1" thickBot="1">
      <c r="A27" s="714"/>
      <c r="B27" s="726" t="s">
        <v>304</v>
      </c>
      <c r="C27" s="727"/>
      <c r="D27" s="727"/>
      <c r="E27" s="727"/>
      <c r="F27" s="727"/>
      <c r="G27" s="727"/>
      <c r="H27" s="728"/>
      <c r="I27" s="760"/>
      <c r="J27" s="714"/>
      <c r="K27" s="764"/>
      <c r="L27" s="765"/>
      <c r="M27" s="765"/>
      <c r="N27" s="766"/>
    </row>
    <row r="28" spans="1:14" ht="18" customHeight="1" thickBot="1">
      <c r="A28" s="715"/>
      <c r="B28" s="767" t="s">
        <v>50</v>
      </c>
      <c r="C28" s="721"/>
      <c r="D28" s="753"/>
      <c r="E28" s="754"/>
      <c r="F28" s="754"/>
      <c r="G28" s="754"/>
      <c r="H28" s="759"/>
      <c r="I28" s="760" t="s">
        <v>47</v>
      </c>
      <c r="J28" s="714"/>
      <c r="K28" s="768"/>
      <c r="L28" s="769"/>
      <c r="M28" s="769"/>
      <c r="N28" s="770"/>
    </row>
    <row r="29" spans="1:14" ht="18" customHeight="1" thickBot="1">
      <c r="A29" s="715"/>
      <c r="B29" s="714" t="s">
        <v>121</v>
      </c>
      <c r="C29" s="742"/>
      <c r="D29" s="753"/>
      <c r="E29" s="754"/>
      <c r="F29" s="754"/>
      <c r="G29" s="754"/>
      <c r="H29" s="759"/>
      <c r="I29" s="735" t="s">
        <v>63</v>
      </c>
      <c r="J29" s="731"/>
      <c r="K29" s="771"/>
      <c r="L29" s="772"/>
      <c r="M29" s="772"/>
      <c r="N29" s="773"/>
    </row>
    <row r="30" spans="1:14" ht="18" customHeight="1" thickBot="1">
      <c r="A30" s="715"/>
      <c r="B30" s="714" t="s">
        <v>51</v>
      </c>
      <c r="C30" s="742"/>
      <c r="D30" s="743"/>
      <c r="E30" s="744"/>
      <c r="F30" s="744"/>
      <c r="G30" s="744"/>
      <c r="H30" s="745"/>
      <c r="I30" s="746" t="s">
        <v>53</v>
      </c>
      <c r="J30" s="747"/>
      <c r="K30" s="559"/>
      <c r="L30" s="482"/>
      <c r="M30" s="482"/>
      <c r="N30" s="483"/>
    </row>
    <row r="31" spans="1:14" ht="18" customHeight="1" thickBot="1">
      <c r="A31" s="715"/>
      <c r="B31" s="714" t="s">
        <v>52</v>
      </c>
      <c r="C31" s="742"/>
      <c r="D31" s="753" t="s">
        <v>154</v>
      </c>
      <c r="E31" s="754"/>
      <c r="F31" s="754"/>
      <c r="G31" s="755"/>
      <c r="H31" s="756" t="s">
        <v>135</v>
      </c>
      <c r="I31" s="757"/>
      <c r="J31" s="758" t="s">
        <v>154</v>
      </c>
      <c r="K31" s="754"/>
      <c r="L31" s="754"/>
      <c r="M31" s="754"/>
      <c r="N31" s="759"/>
    </row>
    <row r="32" spans="1:14" ht="14.25" thickBot="1">
      <c r="A32" s="714">
        <v>5</v>
      </c>
      <c r="B32" s="716" t="s">
        <v>299</v>
      </c>
      <c r="C32" s="717"/>
      <c r="D32" s="717"/>
      <c r="E32" s="717"/>
      <c r="F32" s="717"/>
      <c r="G32" s="717"/>
      <c r="H32" s="718"/>
      <c r="I32" s="760" t="s">
        <v>46</v>
      </c>
      <c r="J32" s="714"/>
      <c r="K32" s="761"/>
      <c r="L32" s="762"/>
      <c r="M32" s="762"/>
      <c r="N32" s="763"/>
    </row>
    <row r="33" spans="1:14" ht="21.75" customHeight="1" thickBot="1">
      <c r="A33" s="714"/>
      <c r="B33" s="726" t="s">
        <v>304</v>
      </c>
      <c r="C33" s="727"/>
      <c r="D33" s="727"/>
      <c r="E33" s="727"/>
      <c r="F33" s="727"/>
      <c r="G33" s="727"/>
      <c r="H33" s="728"/>
      <c r="I33" s="760"/>
      <c r="J33" s="714"/>
      <c r="K33" s="764"/>
      <c r="L33" s="765"/>
      <c r="M33" s="765"/>
      <c r="N33" s="766"/>
    </row>
    <row r="34" spans="1:14" ht="18" customHeight="1" thickBot="1">
      <c r="A34" s="715"/>
      <c r="B34" s="767" t="s">
        <v>50</v>
      </c>
      <c r="C34" s="721"/>
      <c r="D34" s="753"/>
      <c r="E34" s="754"/>
      <c r="F34" s="754"/>
      <c r="G34" s="754"/>
      <c r="H34" s="759"/>
      <c r="I34" s="760" t="s">
        <v>47</v>
      </c>
      <c r="J34" s="714"/>
      <c r="K34" s="768"/>
      <c r="L34" s="769"/>
      <c r="M34" s="769"/>
      <c r="N34" s="770"/>
    </row>
    <row r="35" spans="1:14" ht="18" customHeight="1" thickBot="1">
      <c r="A35" s="715"/>
      <c r="B35" s="714" t="s">
        <v>121</v>
      </c>
      <c r="C35" s="742"/>
      <c r="D35" s="753"/>
      <c r="E35" s="754"/>
      <c r="F35" s="754"/>
      <c r="G35" s="754"/>
      <c r="H35" s="759"/>
      <c r="I35" s="735" t="s">
        <v>63</v>
      </c>
      <c r="J35" s="731"/>
      <c r="K35" s="771"/>
      <c r="L35" s="772"/>
      <c r="M35" s="772"/>
      <c r="N35" s="773"/>
    </row>
    <row r="36" spans="1:14" ht="18" customHeight="1" thickBot="1">
      <c r="A36" s="715"/>
      <c r="B36" s="714" t="s">
        <v>51</v>
      </c>
      <c r="C36" s="742"/>
      <c r="D36" s="743"/>
      <c r="E36" s="744"/>
      <c r="F36" s="744"/>
      <c r="G36" s="744"/>
      <c r="H36" s="745"/>
      <c r="I36" s="746" t="s">
        <v>53</v>
      </c>
      <c r="J36" s="747"/>
      <c r="K36" s="559"/>
      <c r="L36" s="482"/>
      <c r="M36" s="482"/>
      <c r="N36" s="483"/>
    </row>
    <row r="37" spans="1:14" ht="18" customHeight="1" thickBot="1">
      <c r="A37" s="715"/>
      <c r="B37" s="714" t="s">
        <v>52</v>
      </c>
      <c r="C37" s="742"/>
      <c r="D37" s="753" t="s">
        <v>154</v>
      </c>
      <c r="E37" s="754"/>
      <c r="F37" s="754"/>
      <c r="G37" s="755"/>
      <c r="H37" s="756" t="s">
        <v>135</v>
      </c>
      <c r="I37" s="757"/>
      <c r="J37" s="758" t="s">
        <v>154</v>
      </c>
      <c r="K37" s="754"/>
      <c r="L37" s="754"/>
      <c r="M37" s="754"/>
      <c r="N37" s="759"/>
    </row>
    <row r="38" spans="1:14" ht="8.25" customHeight="1">
      <c r="A38" s="97"/>
      <c r="B38" s="97"/>
      <c r="C38" s="97"/>
      <c r="D38" s="167"/>
      <c r="E38" s="167"/>
      <c r="F38" s="167"/>
      <c r="G38" s="167"/>
      <c r="H38" s="167"/>
      <c r="I38" s="167"/>
      <c r="J38" s="167"/>
      <c r="K38" s="167"/>
      <c r="L38" s="167"/>
      <c r="M38" s="97"/>
      <c r="N38" s="97"/>
    </row>
    <row r="39" spans="1:14" s="56" customFormat="1" ht="18" customHeight="1">
      <c r="A39" s="715" t="s">
        <v>197</v>
      </c>
      <c r="B39" s="715"/>
      <c r="C39" s="715"/>
      <c r="D39" s="774" t="s">
        <v>305</v>
      </c>
      <c r="E39" s="774"/>
      <c r="F39" s="774"/>
      <c r="G39" s="774"/>
      <c r="H39" s="774"/>
      <c r="I39" s="774"/>
      <c r="J39" s="774"/>
      <c r="K39" s="774"/>
      <c r="L39" s="775" t="s">
        <v>166</v>
      </c>
      <c r="M39" s="776"/>
      <c r="N39" s="777"/>
    </row>
    <row r="40" spans="1:14" ht="14.25" thickBot="1">
      <c r="A40" s="5"/>
      <c r="B40" s="5"/>
      <c r="C40" s="5"/>
      <c r="D40" s="5"/>
      <c r="E40" s="5"/>
      <c r="F40" s="5"/>
      <c r="G40" s="5"/>
      <c r="H40" s="5"/>
      <c r="I40" s="5"/>
      <c r="J40" s="5"/>
      <c r="K40" s="5"/>
    </row>
    <row r="41" spans="1:14" s="6" customFormat="1" ht="12" customHeight="1" thickBot="1">
      <c r="A41" s="96" t="s">
        <v>30</v>
      </c>
      <c r="B41" s="83"/>
      <c r="C41" s="80" t="s">
        <v>122</v>
      </c>
      <c r="D41" s="5"/>
      <c r="E41" s="80"/>
      <c r="F41" s="80"/>
      <c r="G41" s="5"/>
      <c r="H41" s="5"/>
      <c r="I41" s="5"/>
      <c r="J41" s="5"/>
      <c r="K41" s="5"/>
    </row>
    <row r="42" spans="1:14" s="6" customFormat="1" ht="12" customHeight="1">
      <c r="A42" s="95" t="s">
        <v>33</v>
      </c>
      <c r="B42" s="53" t="s">
        <v>54</v>
      </c>
      <c r="C42" s="5"/>
      <c r="D42" s="5"/>
      <c r="E42" s="5"/>
      <c r="F42" s="5"/>
      <c r="G42" s="5"/>
      <c r="H42" s="5"/>
      <c r="I42" s="5"/>
      <c r="J42" s="5"/>
      <c r="K42" s="5"/>
    </row>
    <row r="43" spans="1:14" s="6" customFormat="1" ht="12" customHeight="1">
      <c r="A43" s="95" t="s">
        <v>35</v>
      </c>
      <c r="B43" s="53" t="s">
        <v>123</v>
      </c>
      <c r="C43" s="5"/>
      <c r="D43" s="5"/>
      <c r="E43" s="5"/>
      <c r="F43" s="5"/>
      <c r="G43" s="5"/>
      <c r="H43" s="5"/>
      <c r="I43" s="5"/>
      <c r="J43" s="5"/>
      <c r="K43" s="5"/>
    </row>
    <row r="44" spans="1:14" s="6" customFormat="1" ht="12" customHeight="1">
      <c r="A44" s="95"/>
      <c r="B44" s="5"/>
      <c r="C44" s="5"/>
      <c r="D44" s="5"/>
      <c r="E44" s="5"/>
      <c r="F44" s="5"/>
      <c r="G44" s="5"/>
      <c r="H44" s="5"/>
      <c r="I44" s="5"/>
      <c r="J44" s="5"/>
      <c r="K44" s="5"/>
    </row>
    <row r="45" spans="1:14" s="6" customFormat="1" ht="12" customHeight="1">
      <c r="A45" s="95"/>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85" zoomScaleNormal="115" zoomScaleSheetLayoutView="85" workbookViewId="0">
      <selection activeCell="D8" sqref="D8:G8"/>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customWidth="1" outlineLevel="1"/>
    <col min="17" max="21" width="9.125" customWidth="1"/>
  </cols>
  <sheetData>
    <row r="1" spans="1:25" ht="14.25" thickBot="1">
      <c r="A1" s="794" t="s">
        <v>452</v>
      </c>
      <c r="B1" s="794"/>
      <c r="C1" s="56"/>
      <c r="D1" s="56"/>
      <c r="E1" s="145"/>
      <c r="F1" s="56"/>
      <c r="G1" s="56"/>
      <c r="H1" s="56"/>
      <c r="I1" s="56"/>
      <c r="J1" s="56"/>
      <c r="K1" s="56"/>
      <c r="L1" s="146"/>
      <c r="M1" s="56"/>
      <c r="N1" s="56"/>
    </row>
    <row r="2" spans="1:25" s="56" customFormat="1" ht="12.75" thickBot="1">
      <c r="E2" s="147" t="s">
        <v>0</v>
      </c>
      <c r="F2" s="425">
        <f>'様式-1-Ⅰ（建築設備）'!H2</f>
        <v>25101001</v>
      </c>
      <c r="G2" s="426"/>
      <c r="H2" s="426"/>
      <c r="I2" s="426"/>
      <c r="J2" s="426"/>
      <c r="K2" s="427"/>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5" t="s">
        <v>222</v>
      </c>
      <c r="B4" s="795"/>
      <c r="C4" s="795"/>
      <c r="D4" s="795"/>
      <c r="E4" s="795"/>
      <c r="F4" s="795"/>
      <c r="G4" s="795"/>
      <c r="H4" s="795"/>
      <c r="I4" s="795"/>
      <c r="J4" s="795"/>
      <c r="K4" s="795"/>
      <c r="L4" s="795"/>
    </row>
    <row r="5" spans="1:25" s="56" customFormat="1" ht="23.25" customHeight="1" thickBot="1">
      <c r="A5" s="796" t="s">
        <v>431</v>
      </c>
      <c r="B5" s="797"/>
      <c r="C5" s="149" t="s">
        <v>257</v>
      </c>
      <c r="D5" s="785"/>
      <c r="E5" s="786"/>
      <c r="F5" s="786"/>
      <c r="G5" s="786"/>
      <c r="H5" s="787" t="s">
        <v>306</v>
      </c>
      <c r="I5" s="776"/>
      <c r="J5" s="788"/>
      <c r="K5" s="789" t="s">
        <v>85</v>
      </c>
      <c r="L5" s="704"/>
      <c r="P5" s="63" t="s">
        <v>370</v>
      </c>
    </row>
    <row r="6" spans="1:25" s="56" customFormat="1" ht="23.25" customHeight="1" thickBot="1">
      <c r="A6" s="798"/>
      <c r="B6" s="799"/>
      <c r="C6" s="149" t="s">
        <v>258</v>
      </c>
      <c r="D6" s="785"/>
      <c r="E6" s="786"/>
      <c r="F6" s="786"/>
      <c r="G6" s="791"/>
      <c r="H6" s="735" t="s">
        <v>307</v>
      </c>
      <c r="I6" s="742"/>
      <c r="J6" s="731"/>
      <c r="K6" s="792"/>
      <c r="L6" s="793"/>
      <c r="P6" s="63" t="s">
        <v>434</v>
      </c>
    </row>
    <row r="7" spans="1:25" s="56" customFormat="1" ht="23.25" customHeight="1" thickBot="1">
      <c r="A7" s="798"/>
      <c r="B7" s="799"/>
      <c r="C7" s="149" t="s">
        <v>259</v>
      </c>
      <c r="D7" s="785"/>
      <c r="E7" s="786"/>
      <c r="F7" s="786"/>
      <c r="G7" s="786"/>
      <c r="H7" s="787" t="s">
        <v>306</v>
      </c>
      <c r="I7" s="776"/>
      <c r="J7" s="788"/>
      <c r="K7" s="789" t="s">
        <v>85</v>
      </c>
      <c r="L7" s="790"/>
      <c r="P7" s="63"/>
    </row>
    <row r="8" spans="1:25" s="56" customFormat="1" ht="23.25" customHeight="1" thickBot="1">
      <c r="A8" s="798"/>
      <c r="B8" s="799"/>
      <c r="C8" s="149" t="s">
        <v>260</v>
      </c>
      <c r="D8" s="785"/>
      <c r="E8" s="786"/>
      <c r="F8" s="786"/>
      <c r="G8" s="791"/>
      <c r="H8" s="735" t="s">
        <v>307</v>
      </c>
      <c r="I8" s="742"/>
      <c r="J8" s="731"/>
      <c r="K8" s="792"/>
      <c r="L8" s="793"/>
    </row>
    <row r="9" spans="1:25" s="56" customFormat="1" ht="23.25" customHeight="1" thickBot="1">
      <c r="A9" s="798"/>
      <c r="B9" s="799"/>
      <c r="C9" s="149" t="s">
        <v>261</v>
      </c>
      <c r="D9" s="785"/>
      <c r="E9" s="786"/>
      <c r="F9" s="786"/>
      <c r="G9" s="786"/>
      <c r="H9" s="787" t="s">
        <v>306</v>
      </c>
      <c r="I9" s="776"/>
      <c r="J9" s="788"/>
      <c r="K9" s="789" t="s">
        <v>85</v>
      </c>
      <c r="L9" s="790"/>
    </row>
    <row r="10" spans="1:25" s="56" customFormat="1" ht="24" customHeight="1" thickBot="1">
      <c r="A10" s="798"/>
      <c r="B10" s="799"/>
      <c r="C10" s="149" t="s">
        <v>262</v>
      </c>
      <c r="D10" s="785"/>
      <c r="E10" s="786"/>
      <c r="F10" s="786"/>
      <c r="G10" s="791"/>
      <c r="H10" s="735" t="s">
        <v>307</v>
      </c>
      <c r="I10" s="742"/>
      <c r="J10" s="731"/>
      <c r="K10" s="792"/>
      <c r="L10" s="793"/>
    </row>
    <row r="11" spans="1:25" s="56" customFormat="1" ht="23.25" customHeight="1" thickBot="1">
      <c r="A11" s="798"/>
      <c r="B11" s="799"/>
      <c r="C11" s="149" t="s">
        <v>263</v>
      </c>
      <c r="D11" s="785"/>
      <c r="E11" s="786"/>
      <c r="F11" s="786"/>
      <c r="G11" s="786"/>
      <c r="H11" s="787" t="s">
        <v>306</v>
      </c>
      <c r="I11" s="776"/>
      <c r="J11" s="788"/>
      <c r="K11" s="789" t="s">
        <v>85</v>
      </c>
      <c r="L11" s="790"/>
    </row>
    <row r="12" spans="1:25" s="56" customFormat="1" ht="23.25" customHeight="1" thickBot="1">
      <c r="A12" s="798"/>
      <c r="B12" s="799"/>
      <c r="C12" s="149" t="s">
        <v>264</v>
      </c>
      <c r="D12" s="785"/>
      <c r="E12" s="786"/>
      <c r="F12" s="786"/>
      <c r="G12" s="791"/>
      <c r="H12" s="735" t="s">
        <v>307</v>
      </c>
      <c r="I12" s="742"/>
      <c r="J12" s="731"/>
      <c r="K12" s="792"/>
      <c r="L12" s="793"/>
    </row>
    <row r="13" spans="1:25" s="56" customFormat="1" ht="23.25" customHeight="1" thickBot="1">
      <c r="A13" s="798"/>
      <c r="B13" s="799"/>
      <c r="C13" s="149" t="s">
        <v>265</v>
      </c>
      <c r="D13" s="785"/>
      <c r="E13" s="786"/>
      <c r="F13" s="786"/>
      <c r="G13" s="786"/>
      <c r="H13" s="787" t="s">
        <v>306</v>
      </c>
      <c r="I13" s="776"/>
      <c r="J13" s="788"/>
      <c r="K13" s="789" t="s">
        <v>85</v>
      </c>
      <c r="L13" s="790"/>
    </row>
    <row r="14" spans="1:25" s="56" customFormat="1" ht="23.25" customHeight="1" thickBot="1">
      <c r="A14" s="798"/>
      <c r="B14" s="799"/>
      <c r="C14" s="149" t="s">
        <v>266</v>
      </c>
      <c r="D14" s="785"/>
      <c r="E14" s="786"/>
      <c r="F14" s="786"/>
      <c r="G14" s="791"/>
      <c r="H14" s="735" t="s">
        <v>307</v>
      </c>
      <c r="I14" s="742"/>
      <c r="J14" s="731"/>
      <c r="K14" s="792"/>
      <c r="L14" s="793"/>
    </row>
    <row r="15" spans="1:25" s="56" customFormat="1" ht="23.25" customHeight="1" thickBot="1">
      <c r="A15" s="798"/>
      <c r="B15" s="799"/>
      <c r="C15" s="149" t="s">
        <v>267</v>
      </c>
      <c r="D15" s="785"/>
      <c r="E15" s="786"/>
      <c r="F15" s="786"/>
      <c r="G15" s="786"/>
      <c r="H15" s="787" t="s">
        <v>306</v>
      </c>
      <c r="I15" s="776"/>
      <c r="J15" s="788"/>
      <c r="K15" s="789" t="s">
        <v>85</v>
      </c>
      <c r="L15" s="790"/>
    </row>
    <row r="16" spans="1:25" s="56" customFormat="1" ht="23.25" customHeight="1" thickBot="1">
      <c r="A16" s="798"/>
      <c r="B16" s="799"/>
      <c r="C16" s="149" t="s">
        <v>268</v>
      </c>
      <c r="D16" s="785"/>
      <c r="E16" s="786"/>
      <c r="F16" s="786"/>
      <c r="G16" s="791"/>
      <c r="H16" s="735" t="s">
        <v>307</v>
      </c>
      <c r="I16" s="742"/>
      <c r="J16" s="731"/>
      <c r="K16" s="792"/>
      <c r="L16" s="793"/>
    </row>
    <row r="17" spans="1:12" s="56" customFormat="1" ht="23.25" customHeight="1" thickBot="1">
      <c r="A17" s="798"/>
      <c r="B17" s="799"/>
      <c r="C17" s="149" t="s">
        <v>269</v>
      </c>
      <c r="D17" s="785"/>
      <c r="E17" s="786"/>
      <c r="F17" s="786"/>
      <c r="G17" s="786"/>
      <c r="H17" s="787" t="s">
        <v>306</v>
      </c>
      <c r="I17" s="776"/>
      <c r="J17" s="788"/>
      <c r="K17" s="789" t="s">
        <v>85</v>
      </c>
      <c r="L17" s="790"/>
    </row>
    <row r="18" spans="1:12" s="56" customFormat="1" ht="23.25" customHeight="1" thickBot="1">
      <c r="A18" s="798"/>
      <c r="B18" s="799"/>
      <c r="C18" s="149" t="s">
        <v>270</v>
      </c>
      <c r="D18" s="785"/>
      <c r="E18" s="786"/>
      <c r="F18" s="786"/>
      <c r="G18" s="791"/>
      <c r="H18" s="735" t="s">
        <v>307</v>
      </c>
      <c r="I18" s="742"/>
      <c r="J18" s="731"/>
      <c r="K18" s="792"/>
      <c r="L18" s="793"/>
    </row>
    <row r="19" spans="1:12" s="56" customFormat="1" ht="23.25" customHeight="1" thickBot="1">
      <c r="A19" s="798"/>
      <c r="B19" s="799"/>
      <c r="C19" s="149" t="s">
        <v>271</v>
      </c>
      <c r="D19" s="785"/>
      <c r="E19" s="786"/>
      <c r="F19" s="786"/>
      <c r="G19" s="786"/>
      <c r="H19" s="787" t="s">
        <v>306</v>
      </c>
      <c r="I19" s="776"/>
      <c r="J19" s="788"/>
      <c r="K19" s="789" t="s">
        <v>85</v>
      </c>
      <c r="L19" s="790"/>
    </row>
    <row r="20" spans="1:12" s="56" customFormat="1" ht="23.25" customHeight="1" thickBot="1">
      <c r="A20" s="798"/>
      <c r="B20" s="799"/>
      <c r="C20" s="149" t="s">
        <v>272</v>
      </c>
      <c r="D20" s="785"/>
      <c r="E20" s="786"/>
      <c r="F20" s="786"/>
      <c r="G20" s="791"/>
      <c r="H20" s="735" t="s">
        <v>307</v>
      </c>
      <c r="I20" s="742"/>
      <c r="J20" s="731"/>
      <c r="K20" s="792"/>
      <c r="L20" s="793"/>
    </row>
    <row r="21" spans="1:12" s="56" customFormat="1" ht="23.25" customHeight="1" thickBot="1">
      <c r="A21" s="798"/>
      <c r="B21" s="799"/>
      <c r="C21" s="149" t="s">
        <v>273</v>
      </c>
      <c r="D21" s="785"/>
      <c r="E21" s="786"/>
      <c r="F21" s="786"/>
      <c r="G21" s="786"/>
      <c r="H21" s="787" t="s">
        <v>306</v>
      </c>
      <c r="I21" s="776"/>
      <c r="J21" s="788"/>
      <c r="K21" s="789" t="s">
        <v>85</v>
      </c>
      <c r="L21" s="790"/>
    </row>
    <row r="22" spans="1:12" s="56" customFormat="1" ht="23.25" customHeight="1" thickBot="1">
      <c r="A22" s="798"/>
      <c r="B22" s="799"/>
      <c r="C22" s="149" t="s">
        <v>274</v>
      </c>
      <c r="D22" s="785"/>
      <c r="E22" s="786"/>
      <c r="F22" s="786"/>
      <c r="G22" s="791"/>
      <c r="H22" s="735" t="s">
        <v>307</v>
      </c>
      <c r="I22" s="742"/>
      <c r="J22" s="731"/>
      <c r="K22" s="792"/>
      <c r="L22" s="793"/>
    </row>
    <row r="23" spans="1:12" s="56" customFormat="1" ht="23.25" customHeight="1" thickBot="1">
      <c r="A23" s="798"/>
      <c r="B23" s="799"/>
      <c r="C23" s="149" t="s">
        <v>275</v>
      </c>
      <c r="D23" s="785"/>
      <c r="E23" s="786"/>
      <c r="F23" s="786"/>
      <c r="G23" s="786"/>
      <c r="H23" s="787" t="s">
        <v>306</v>
      </c>
      <c r="I23" s="776"/>
      <c r="J23" s="788"/>
      <c r="K23" s="789" t="s">
        <v>85</v>
      </c>
      <c r="L23" s="790"/>
    </row>
    <row r="24" spans="1:12" s="56" customFormat="1" ht="23.25" customHeight="1" thickBot="1">
      <c r="A24" s="798"/>
      <c r="B24" s="799"/>
      <c r="C24" s="149" t="s">
        <v>276</v>
      </c>
      <c r="D24" s="785"/>
      <c r="E24" s="786"/>
      <c r="F24" s="786"/>
      <c r="G24" s="791"/>
      <c r="H24" s="735" t="s">
        <v>307</v>
      </c>
      <c r="I24" s="742"/>
      <c r="J24" s="731"/>
      <c r="K24" s="792"/>
      <c r="L24" s="793"/>
    </row>
    <row r="25" spans="1:12" s="56" customFormat="1" ht="23.25" customHeight="1" thickBot="1">
      <c r="A25" s="798"/>
      <c r="B25" s="799"/>
      <c r="C25" s="149" t="s">
        <v>277</v>
      </c>
      <c r="D25" s="785"/>
      <c r="E25" s="786"/>
      <c r="F25" s="786"/>
      <c r="G25" s="786"/>
      <c r="H25" s="787" t="s">
        <v>306</v>
      </c>
      <c r="I25" s="776"/>
      <c r="J25" s="788"/>
      <c r="K25" s="789" t="s">
        <v>85</v>
      </c>
      <c r="L25" s="790"/>
    </row>
    <row r="26" spans="1:12" s="56" customFormat="1" ht="23.25" customHeight="1" thickBot="1">
      <c r="A26" s="798"/>
      <c r="B26" s="799"/>
      <c r="C26" s="149" t="s">
        <v>278</v>
      </c>
      <c r="D26" s="785"/>
      <c r="E26" s="786"/>
      <c r="F26" s="786"/>
      <c r="G26" s="791"/>
      <c r="H26" s="735" t="s">
        <v>307</v>
      </c>
      <c r="I26" s="742"/>
      <c r="J26" s="731"/>
      <c r="K26" s="792"/>
      <c r="L26" s="793"/>
    </row>
    <row r="27" spans="1:12" s="56" customFormat="1" ht="23.25" customHeight="1" thickBot="1">
      <c r="A27" s="798"/>
      <c r="B27" s="799"/>
      <c r="C27" s="149" t="s">
        <v>279</v>
      </c>
      <c r="D27" s="785"/>
      <c r="E27" s="786"/>
      <c r="F27" s="786"/>
      <c r="G27" s="786"/>
      <c r="H27" s="787" t="s">
        <v>306</v>
      </c>
      <c r="I27" s="776"/>
      <c r="J27" s="788"/>
      <c r="K27" s="789" t="s">
        <v>85</v>
      </c>
      <c r="L27" s="790"/>
    </row>
    <row r="28" spans="1:12" s="56" customFormat="1" ht="23.25" customHeight="1" thickBot="1">
      <c r="A28" s="798"/>
      <c r="B28" s="799"/>
      <c r="C28" s="149" t="s">
        <v>280</v>
      </c>
      <c r="D28" s="785"/>
      <c r="E28" s="786"/>
      <c r="F28" s="786"/>
      <c r="G28" s="791"/>
      <c r="H28" s="735" t="s">
        <v>307</v>
      </c>
      <c r="I28" s="742"/>
      <c r="J28" s="731"/>
      <c r="K28" s="792"/>
      <c r="L28" s="793"/>
    </row>
    <row r="29" spans="1:12" s="56" customFormat="1" ht="23.25" customHeight="1" thickBot="1">
      <c r="A29" s="798"/>
      <c r="B29" s="799"/>
      <c r="C29" s="149" t="s">
        <v>281</v>
      </c>
      <c r="D29" s="785"/>
      <c r="E29" s="786"/>
      <c r="F29" s="786"/>
      <c r="G29" s="786"/>
      <c r="H29" s="787" t="s">
        <v>306</v>
      </c>
      <c r="I29" s="776"/>
      <c r="J29" s="788"/>
      <c r="K29" s="789" t="s">
        <v>85</v>
      </c>
      <c r="L29" s="790"/>
    </row>
    <row r="30" spans="1:12" s="56" customFormat="1" ht="23.25" customHeight="1" thickBot="1">
      <c r="A30" s="798"/>
      <c r="B30" s="799"/>
      <c r="C30" s="149" t="s">
        <v>282</v>
      </c>
      <c r="D30" s="785"/>
      <c r="E30" s="786"/>
      <c r="F30" s="786"/>
      <c r="G30" s="791"/>
      <c r="H30" s="735" t="s">
        <v>307</v>
      </c>
      <c r="I30" s="742"/>
      <c r="J30" s="731"/>
      <c r="K30" s="792"/>
      <c r="L30" s="793"/>
    </row>
    <row r="31" spans="1:12" s="56" customFormat="1" ht="23.25" customHeight="1" thickBot="1">
      <c r="A31" s="798"/>
      <c r="B31" s="799"/>
      <c r="C31" s="149" t="s">
        <v>283</v>
      </c>
      <c r="D31" s="785"/>
      <c r="E31" s="786"/>
      <c r="F31" s="786"/>
      <c r="G31" s="786"/>
      <c r="H31" s="787" t="s">
        <v>306</v>
      </c>
      <c r="I31" s="776"/>
      <c r="J31" s="788"/>
      <c r="K31" s="789" t="s">
        <v>85</v>
      </c>
      <c r="L31" s="790"/>
    </row>
    <row r="32" spans="1:12" s="56" customFormat="1" ht="23.25" customHeight="1" thickBot="1">
      <c r="A32" s="798"/>
      <c r="B32" s="799"/>
      <c r="C32" s="149" t="s">
        <v>284</v>
      </c>
      <c r="D32" s="785"/>
      <c r="E32" s="786"/>
      <c r="F32" s="786"/>
      <c r="G32" s="791"/>
      <c r="H32" s="735" t="s">
        <v>307</v>
      </c>
      <c r="I32" s="742"/>
      <c r="J32" s="731"/>
      <c r="K32" s="792"/>
      <c r="L32" s="793"/>
    </row>
    <row r="33" spans="1:12" s="56" customFormat="1" ht="23.25" customHeight="1" thickBot="1">
      <c r="A33" s="798"/>
      <c r="B33" s="799"/>
      <c r="C33" s="149" t="s">
        <v>285</v>
      </c>
      <c r="D33" s="785"/>
      <c r="E33" s="786"/>
      <c r="F33" s="786"/>
      <c r="G33" s="786"/>
      <c r="H33" s="787" t="s">
        <v>306</v>
      </c>
      <c r="I33" s="776"/>
      <c r="J33" s="788"/>
      <c r="K33" s="789" t="s">
        <v>85</v>
      </c>
      <c r="L33" s="790"/>
    </row>
    <row r="34" spans="1:12" s="56" customFormat="1" ht="23.25" customHeight="1" thickBot="1">
      <c r="A34" s="798"/>
      <c r="B34" s="799"/>
      <c r="C34" s="149" t="s">
        <v>286</v>
      </c>
      <c r="D34" s="785"/>
      <c r="E34" s="786"/>
      <c r="F34" s="786"/>
      <c r="G34" s="791"/>
      <c r="H34" s="735" t="s">
        <v>307</v>
      </c>
      <c r="I34" s="742"/>
      <c r="J34" s="731"/>
      <c r="K34" s="792"/>
      <c r="L34" s="793"/>
    </row>
    <row r="35" spans="1:12" s="56" customFormat="1" ht="23.25" customHeight="1" thickBot="1">
      <c r="A35" s="798"/>
      <c r="B35" s="799"/>
      <c r="C35" s="149" t="s">
        <v>287</v>
      </c>
      <c r="D35" s="785"/>
      <c r="E35" s="786"/>
      <c r="F35" s="786"/>
      <c r="G35" s="786"/>
      <c r="H35" s="787" t="s">
        <v>306</v>
      </c>
      <c r="I35" s="776"/>
      <c r="J35" s="788"/>
      <c r="K35" s="789" t="s">
        <v>85</v>
      </c>
      <c r="L35" s="790"/>
    </row>
    <row r="36" spans="1:12" s="56" customFormat="1" ht="23.25" customHeight="1" thickBot="1">
      <c r="A36" s="798"/>
      <c r="B36" s="799"/>
      <c r="C36" s="149" t="s">
        <v>288</v>
      </c>
      <c r="D36" s="785"/>
      <c r="E36" s="786"/>
      <c r="F36" s="786"/>
      <c r="G36" s="791"/>
      <c r="H36" s="735" t="s">
        <v>307</v>
      </c>
      <c r="I36" s="742"/>
      <c r="J36" s="731"/>
      <c r="K36" s="792"/>
      <c r="L36" s="793"/>
    </row>
    <row r="37" spans="1:12" s="56" customFormat="1" ht="23.25" customHeight="1" thickBot="1">
      <c r="A37" s="798"/>
      <c r="B37" s="799"/>
      <c r="C37" s="149" t="s">
        <v>289</v>
      </c>
      <c r="D37" s="785"/>
      <c r="E37" s="786"/>
      <c r="F37" s="786"/>
      <c r="G37" s="786"/>
      <c r="H37" s="787" t="s">
        <v>306</v>
      </c>
      <c r="I37" s="776"/>
      <c r="J37" s="788"/>
      <c r="K37" s="789" t="s">
        <v>85</v>
      </c>
      <c r="L37" s="790"/>
    </row>
    <row r="38" spans="1:12" s="56" customFormat="1" ht="23.25" customHeight="1" thickBot="1">
      <c r="A38" s="798"/>
      <c r="B38" s="799"/>
      <c r="C38" s="159" t="s">
        <v>290</v>
      </c>
      <c r="D38" s="785"/>
      <c r="E38" s="786"/>
      <c r="F38" s="786"/>
      <c r="G38" s="791"/>
      <c r="H38" s="735" t="s">
        <v>307</v>
      </c>
      <c r="I38" s="742"/>
      <c r="J38" s="731"/>
      <c r="K38" s="792"/>
      <c r="L38" s="793"/>
    </row>
    <row r="39" spans="1:12" s="56" customFormat="1" ht="31.5" customHeight="1">
      <c r="A39" s="160"/>
      <c r="B39" s="161"/>
      <c r="C39" s="778"/>
      <c r="D39" s="779"/>
      <c r="E39" s="779"/>
      <c r="F39" s="779"/>
      <c r="G39" s="780"/>
      <c r="H39" s="781" t="s">
        <v>308</v>
      </c>
      <c r="I39" s="781"/>
      <c r="J39" s="782"/>
      <c r="K39" s="783">
        <f>K6+K8+K10+K12+K14+K16+K18+K20+K22+K24+K26+K28+K30+K32+K34+K36+K38</f>
        <v>0</v>
      </c>
      <c r="L39" s="784"/>
    </row>
    <row r="40" spans="1:12" s="56" customFormat="1" ht="23.25" customHeight="1" thickBot="1">
      <c r="A40" s="212"/>
      <c r="B40" s="212"/>
      <c r="C40" s="162"/>
      <c r="D40" s="213"/>
      <c r="E40" s="214"/>
      <c r="F40" s="214"/>
      <c r="G40" s="214"/>
      <c r="H40" s="214"/>
      <c r="I40" s="214"/>
      <c r="J40" s="6"/>
      <c r="K40" s="168"/>
      <c r="L40" s="168"/>
    </row>
    <row r="41" spans="1:12" s="152" customFormat="1" ht="12" customHeight="1" thickBot="1">
      <c r="A41" s="150" t="s">
        <v>30</v>
      </c>
      <c r="B41" s="151"/>
      <c r="C41" s="152" t="s">
        <v>32</v>
      </c>
      <c r="G41" s="153"/>
    </row>
    <row r="42" spans="1:12" s="152" customFormat="1" ht="12" customHeight="1">
      <c r="A42" s="150" t="s">
        <v>33</v>
      </c>
      <c r="B42" s="228" t="s">
        <v>448</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85" zoomScaleNormal="115" zoomScaleSheetLayoutView="85" workbookViewId="0">
      <selection activeCell="D11" sqref="D11:G11"/>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customWidth="1" outlineLevel="1"/>
    <col min="17" max="21" width="9.125" customWidth="1"/>
  </cols>
  <sheetData>
    <row r="1" spans="1:25" ht="14.25" thickBot="1">
      <c r="A1" s="794" t="s">
        <v>452</v>
      </c>
      <c r="B1" s="794"/>
      <c r="C1" s="56"/>
      <c r="D1" s="56"/>
      <c r="E1" s="145"/>
      <c r="F1" s="56"/>
      <c r="G1" s="56"/>
      <c r="H1" s="56"/>
      <c r="I1" s="56"/>
      <c r="J1" s="56"/>
      <c r="K1" s="56"/>
      <c r="L1" s="146"/>
      <c r="M1" s="56"/>
      <c r="N1" s="56"/>
    </row>
    <row r="2" spans="1:25" s="56" customFormat="1" ht="12.75" thickBot="1">
      <c r="E2" s="147" t="s">
        <v>0</v>
      </c>
      <c r="F2" s="425">
        <f>'様式-1-Ⅰ（建築設備）'!H2</f>
        <v>25101001</v>
      </c>
      <c r="G2" s="426"/>
      <c r="H2" s="426"/>
      <c r="I2" s="426"/>
      <c r="J2" s="426"/>
      <c r="K2" s="427"/>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5" t="s">
        <v>222</v>
      </c>
      <c r="B4" s="795"/>
      <c r="C4" s="795"/>
      <c r="D4" s="795"/>
      <c r="E4" s="795"/>
      <c r="F4" s="795"/>
      <c r="G4" s="795"/>
      <c r="H4" s="795"/>
      <c r="I4" s="795"/>
      <c r="J4" s="795"/>
      <c r="K4" s="795"/>
      <c r="L4" s="795"/>
    </row>
    <row r="5" spans="1:25" s="56" customFormat="1" ht="23.25" customHeight="1" thickBot="1">
      <c r="A5" s="796" t="s">
        <v>431</v>
      </c>
      <c r="B5" s="797"/>
      <c r="C5" s="149" t="s">
        <v>223</v>
      </c>
      <c r="D5" s="785"/>
      <c r="E5" s="786"/>
      <c r="F5" s="786"/>
      <c r="G5" s="786"/>
      <c r="H5" s="787" t="s">
        <v>306</v>
      </c>
      <c r="I5" s="776"/>
      <c r="J5" s="788"/>
      <c r="K5" s="789" t="s">
        <v>85</v>
      </c>
      <c r="L5" s="704"/>
      <c r="P5" s="63" t="s">
        <v>370</v>
      </c>
    </row>
    <row r="6" spans="1:25" s="56" customFormat="1" ht="23.25" customHeight="1" thickBot="1">
      <c r="A6" s="798"/>
      <c r="B6" s="799"/>
      <c r="C6" s="149" t="s">
        <v>224</v>
      </c>
      <c r="D6" s="785"/>
      <c r="E6" s="786"/>
      <c r="F6" s="786"/>
      <c r="G6" s="791"/>
      <c r="H6" s="735" t="s">
        <v>307</v>
      </c>
      <c r="I6" s="742"/>
      <c r="J6" s="731"/>
      <c r="K6" s="792"/>
      <c r="L6" s="793"/>
      <c r="P6" s="63" t="s">
        <v>434</v>
      </c>
    </row>
    <row r="7" spans="1:25" s="56" customFormat="1" ht="23.25" customHeight="1" thickBot="1">
      <c r="A7" s="798"/>
      <c r="B7" s="799"/>
      <c r="C7" s="149" t="s">
        <v>225</v>
      </c>
      <c r="D7" s="785"/>
      <c r="E7" s="786"/>
      <c r="F7" s="786"/>
      <c r="G7" s="786"/>
      <c r="H7" s="787" t="s">
        <v>306</v>
      </c>
      <c r="I7" s="776"/>
      <c r="J7" s="788"/>
      <c r="K7" s="789" t="s">
        <v>85</v>
      </c>
      <c r="L7" s="790"/>
      <c r="P7" s="63"/>
    </row>
    <row r="8" spans="1:25" s="56" customFormat="1" ht="23.25" customHeight="1" thickBot="1">
      <c r="A8" s="798"/>
      <c r="B8" s="799"/>
      <c r="C8" s="149" t="s">
        <v>226</v>
      </c>
      <c r="D8" s="785"/>
      <c r="E8" s="786"/>
      <c r="F8" s="786"/>
      <c r="G8" s="791"/>
      <c r="H8" s="735" t="s">
        <v>307</v>
      </c>
      <c r="I8" s="742"/>
      <c r="J8" s="731"/>
      <c r="K8" s="792"/>
      <c r="L8" s="793"/>
    </row>
    <row r="9" spans="1:25" s="56" customFormat="1" ht="23.25" customHeight="1" thickBot="1">
      <c r="A9" s="798"/>
      <c r="B9" s="799"/>
      <c r="C9" s="149" t="s">
        <v>227</v>
      </c>
      <c r="D9" s="785"/>
      <c r="E9" s="786"/>
      <c r="F9" s="786"/>
      <c r="G9" s="786"/>
      <c r="H9" s="787" t="s">
        <v>306</v>
      </c>
      <c r="I9" s="776"/>
      <c r="J9" s="788"/>
      <c r="K9" s="789" t="s">
        <v>85</v>
      </c>
      <c r="L9" s="790"/>
    </row>
    <row r="10" spans="1:25" s="56" customFormat="1" ht="24" customHeight="1" thickBot="1">
      <c r="A10" s="798"/>
      <c r="B10" s="799"/>
      <c r="C10" s="149" t="s">
        <v>228</v>
      </c>
      <c r="D10" s="785"/>
      <c r="E10" s="786"/>
      <c r="F10" s="786"/>
      <c r="G10" s="791"/>
      <c r="H10" s="735" t="s">
        <v>307</v>
      </c>
      <c r="I10" s="742"/>
      <c r="J10" s="731"/>
      <c r="K10" s="792"/>
      <c r="L10" s="793"/>
    </row>
    <row r="11" spans="1:25" s="56" customFormat="1" ht="23.25" customHeight="1" thickBot="1">
      <c r="A11" s="798"/>
      <c r="B11" s="799"/>
      <c r="C11" s="149" t="s">
        <v>229</v>
      </c>
      <c r="D11" s="785"/>
      <c r="E11" s="786"/>
      <c r="F11" s="786"/>
      <c r="G11" s="786"/>
      <c r="H11" s="787" t="s">
        <v>306</v>
      </c>
      <c r="I11" s="776"/>
      <c r="J11" s="788"/>
      <c r="K11" s="789" t="s">
        <v>85</v>
      </c>
      <c r="L11" s="790"/>
    </row>
    <row r="12" spans="1:25" s="56" customFormat="1" ht="23.25" customHeight="1" thickBot="1">
      <c r="A12" s="798"/>
      <c r="B12" s="799"/>
      <c r="C12" s="149" t="s">
        <v>230</v>
      </c>
      <c r="D12" s="785"/>
      <c r="E12" s="786"/>
      <c r="F12" s="786"/>
      <c r="G12" s="791"/>
      <c r="H12" s="735" t="s">
        <v>307</v>
      </c>
      <c r="I12" s="742"/>
      <c r="J12" s="731"/>
      <c r="K12" s="792"/>
      <c r="L12" s="793"/>
    </row>
    <row r="13" spans="1:25" s="56" customFormat="1" ht="23.25" customHeight="1" thickBot="1">
      <c r="A13" s="798"/>
      <c r="B13" s="799"/>
      <c r="C13" s="149" t="s">
        <v>231</v>
      </c>
      <c r="D13" s="785"/>
      <c r="E13" s="786"/>
      <c r="F13" s="786"/>
      <c r="G13" s="786"/>
      <c r="H13" s="787" t="s">
        <v>306</v>
      </c>
      <c r="I13" s="776"/>
      <c r="J13" s="788"/>
      <c r="K13" s="789" t="s">
        <v>85</v>
      </c>
      <c r="L13" s="790"/>
    </row>
    <row r="14" spans="1:25" s="56" customFormat="1" ht="23.25" customHeight="1" thickBot="1">
      <c r="A14" s="798"/>
      <c r="B14" s="799"/>
      <c r="C14" s="149" t="s">
        <v>232</v>
      </c>
      <c r="D14" s="785"/>
      <c r="E14" s="786"/>
      <c r="F14" s="786"/>
      <c r="G14" s="791"/>
      <c r="H14" s="735" t="s">
        <v>307</v>
      </c>
      <c r="I14" s="742"/>
      <c r="J14" s="731"/>
      <c r="K14" s="792"/>
      <c r="L14" s="793"/>
    </row>
    <row r="15" spans="1:25" s="56" customFormat="1" ht="23.25" customHeight="1" thickBot="1">
      <c r="A15" s="798"/>
      <c r="B15" s="799"/>
      <c r="C15" s="149" t="s">
        <v>233</v>
      </c>
      <c r="D15" s="785"/>
      <c r="E15" s="786"/>
      <c r="F15" s="786"/>
      <c r="G15" s="786"/>
      <c r="H15" s="787" t="s">
        <v>306</v>
      </c>
      <c r="I15" s="776"/>
      <c r="J15" s="788"/>
      <c r="K15" s="789" t="s">
        <v>85</v>
      </c>
      <c r="L15" s="790"/>
    </row>
    <row r="16" spans="1:25" s="56" customFormat="1" ht="23.25" customHeight="1" thickBot="1">
      <c r="A16" s="798"/>
      <c r="B16" s="799"/>
      <c r="C16" s="149" t="s">
        <v>234</v>
      </c>
      <c r="D16" s="785"/>
      <c r="E16" s="786"/>
      <c r="F16" s="786"/>
      <c r="G16" s="791"/>
      <c r="H16" s="735" t="s">
        <v>307</v>
      </c>
      <c r="I16" s="742"/>
      <c r="J16" s="731"/>
      <c r="K16" s="792"/>
      <c r="L16" s="793"/>
    </row>
    <row r="17" spans="1:12" s="56" customFormat="1" ht="23.25" customHeight="1" thickBot="1">
      <c r="A17" s="798"/>
      <c r="B17" s="799"/>
      <c r="C17" s="149" t="s">
        <v>235</v>
      </c>
      <c r="D17" s="785"/>
      <c r="E17" s="786"/>
      <c r="F17" s="786"/>
      <c r="G17" s="786"/>
      <c r="H17" s="787" t="s">
        <v>306</v>
      </c>
      <c r="I17" s="776"/>
      <c r="J17" s="788"/>
      <c r="K17" s="789" t="s">
        <v>85</v>
      </c>
      <c r="L17" s="790"/>
    </row>
    <row r="18" spans="1:12" s="56" customFormat="1" ht="23.25" customHeight="1" thickBot="1">
      <c r="A18" s="798"/>
      <c r="B18" s="799"/>
      <c r="C18" s="149" t="s">
        <v>236</v>
      </c>
      <c r="D18" s="785"/>
      <c r="E18" s="786"/>
      <c r="F18" s="786"/>
      <c r="G18" s="791"/>
      <c r="H18" s="735" t="s">
        <v>307</v>
      </c>
      <c r="I18" s="742"/>
      <c r="J18" s="731"/>
      <c r="K18" s="792"/>
      <c r="L18" s="793"/>
    </row>
    <row r="19" spans="1:12" s="56" customFormat="1" ht="23.25" customHeight="1" thickBot="1">
      <c r="A19" s="798"/>
      <c r="B19" s="799"/>
      <c r="C19" s="149" t="s">
        <v>237</v>
      </c>
      <c r="D19" s="785"/>
      <c r="E19" s="786"/>
      <c r="F19" s="786"/>
      <c r="G19" s="786"/>
      <c r="H19" s="787" t="s">
        <v>306</v>
      </c>
      <c r="I19" s="776"/>
      <c r="J19" s="788"/>
      <c r="K19" s="789" t="s">
        <v>85</v>
      </c>
      <c r="L19" s="790"/>
    </row>
    <row r="20" spans="1:12" s="56" customFormat="1" ht="23.25" customHeight="1" thickBot="1">
      <c r="A20" s="798"/>
      <c r="B20" s="799"/>
      <c r="C20" s="149" t="s">
        <v>238</v>
      </c>
      <c r="D20" s="785"/>
      <c r="E20" s="786"/>
      <c r="F20" s="786"/>
      <c r="G20" s="791"/>
      <c r="H20" s="735" t="s">
        <v>307</v>
      </c>
      <c r="I20" s="742"/>
      <c r="J20" s="731"/>
      <c r="K20" s="792"/>
      <c r="L20" s="793"/>
    </row>
    <row r="21" spans="1:12" s="56" customFormat="1" ht="23.25" customHeight="1" thickBot="1">
      <c r="A21" s="798"/>
      <c r="B21" s="799"/>
      <c r="C21" s="149" t="s">
        <v>239</v>
      </c>
      <c r="D21" s="785"/>
      <c r="E21" s="786"/>
      <c r="F21" s="786"/>
      <c r="G21" s="786"/>
      <c r="H21" s="787" t="s">
        <v>306</v>
      </c>
      <c r="I21" s="776"/>
      <c r="J21" s="788"/>
      <c r="K21" s="789" t="s">
        <v>85</v>
      </c>
      <c r="L21" s="790"/>
    </row>
    <row r="22" spans="1:12" s="56" customFormat="1" ht="23.25" customHeight="1" thickBot="1">
      <c r="A22" s="798"/>
      <c r="B22" s="799"/>
      <c r="C22" s="149" t="s">
        <v>240</v>
      </c>
      <c r="D22" s="785"/>
      <c r="E22" s="786"/>
      <c r="F22" s="786"/>
      <c r="G22" s="791"/>
      <c r="H22" s="735" t="s">
        <v>307</v>
      </c>
      <c r="I22" s="742"/>
      <c r="J22" s="731"/>
      <c r="K22" s="792"/>
      <c r="L22" s="793"/>
    </row>
    <row r="23" spans="1:12" s="56" customFormat="1" ht="23.25" customHeight="1" thickBot="1">
      <c r="A23" s="798"/>
      <c r="B23" s="799"/>
      <c r="C23" s="149" t="s">
        <v>241</v>
      </c>
      <c r="D23" s="785"/>
      <c r="E23" s="786"/>
      <c r="F23" s="786"/>
      <c r="G23" s="786"/>
      <c r="H23" s="787" t="s">
        <v>306</v>
      </c>
      <c r="I23" s="776"/>
      <c r="J23" s="788"/>
      <c r="K23" s="789" t="s">
        <v>85</v>
      </c>
      <c r="L23" s="790"/>
    </row>
    <row r="24" spans="1:12" s="56" customFormat="1" ht="23.25" customHeight="1" thickBot="1">
      <c r="A24" s="798"/>
      <c r="B24" s="799"/>
      <c r="C24" s="149" t="s">
        <v>242</v>
      </c>
      <c r="D24" s="785"/>
      <c r="E24" s="786"/>
      <c r="F24" s="786"/>
      <c r="G24" s="791"/>
      <c r="H24" s="735" t="s">
        <v>307</v>
      </c>
      <c r="I24" s="742"/>
      <c r="J24" s="731"/>
      <c r="K24" s="792"/>
      <c r="L24" s="793"/>
    </row>
    <row r="25" spans="1:12" s="56" customFormat="1" ht="23.25" customHeight="1" thickBot="1">
      <c r="A25" s="798"/>
      <c r="B25" s="799"/>
      <c r="C25" s="149" t="s">
        <v>243</v>
      </c>
      <c r="D25" s="785"/>
      <c r="E25" s="786"/>
      <c r="F25" s="786"/>
      <c r="G25" s="786"/>
      <c r="H25" s="787" t="s">
        <v>306</v>
      </c>
      <c r="I25" s="776"/>
      <c r="J25" s="788"/>
      <c r="K25" s="789" t="s">
        <v>85</v>
      </c>
      <c r="L25" s="790"/>
    </row>
    <row r="26" spans="1:12" s="56" customFormat="1" ht="23.25" customHeight="1" thickBot="1">
      <c r="A26" s="798"/>
      <c r="B26" s="799"/>
      <c r="C26" s="149" t="s">
        <v>244</v>
      </c>
      <c r="D26" s="785"/>
      <c r="E26" s="786"/>
      <c r="F26" s="786"/>
      <c r="G26" s="791"/>
      <c r="H26" s="735" t="s">
        <v>307</v>
      </c>
      <c r="I26" s="742"/>
      <c r="J26" s="731"/>
      <c r="K26" s="792"/>
      <c r="L26" s="793"/>
    </row>
    <row r="27" spans="1:12" s="56" customFormat="1" ht="23.25" customHeight="1" thickBot="1">
      <c r="A27" s="798"/>
      <c r="B27" s="799"/>
      <c r="C27" s="149" t="s">
        <v>245</v>
      </c>
      <c r="D27" s="785"/>
      <c r="E27" s="786"/>
      <c r="F27" s="786"/>
      <c r="G27" s="786"/>
      <c r="H27" s="787" t="s">
        <v>306</v>
      </c>
      <c r="I27" s="776"/>
      <c r="J27" s="788"/>
      <c r="K27" s="789" t="s">
        <v>85</v>
      </c>
      <c r="L27" s="790"/>
    </row>
    <row r="28" spans="1:12" s="56" customFormat="1" ht="23.25" customHeight="1" thickBot="1">
      <c r="A28" s="798"/>
      <c r="B28" s="799"/>
      <c r="C28" s="149" t="s">
        <v>246</v>
      </c>
      <c r="D28" s="785"/>
      <c r="E28" s="786"/>
      <c r="F28" s="786"/>
      <c r="G28" s="791"/>
      <c r="H28" s="735" t="s">
        <v>307</v>
      </c>
      <c r="I28" s="742"/>
      <c r="J28" s="731"/>
      <c r="K28" s="792"/>
      <c r="L28" s="793"/>
    </row>
    <row r="29" spans="1:12" s="56" customFormat="1" ht="23.25" customHeight="1" thickBot="1">
      <c r="A29" s="798"/>
      <c r="B29" s="799"/>
      <c r="C29" s="149" t="s">
        <v>247</v>
      </c>
      <c r="D29" s="785"/>
      <c r="E29" s="786"/>
      <c r="F29" s="786"/>
      <c r="G29" s="786"/>
      <c r="H29" s="787" t="s">
        <v>306</v>
      </c>
      <c r="I29" s="776"/>
      <c r="J29" s="788"/>
      <c r="K29" s="789" t="s">
        <v>85</v>
      </c>
      <c r="L29" s="790"/>
    </row>
    <row r="30" spans="1:12" s="56" customFormat="1" ht="23.25" customHeight="1" thickBot="1">
      <c r="A30" s="798"/>
      <c r="B30" s="799"/>
      <c r="C30" s="149" t="s">
        <v>248</v>
      </c>
      <c r="D30" s="785"/>
      <c r="E30" s="786"/>
      <c r="F30" s="786"/>
      <c r="G30" s="791"/>
      <c r="H30" s="735" t="s">
        <v>307</v>
      </c>
      <c r="I30" s="742"/>
      <c r="J30" s="731"/>
      <c r="K30" s="792"/>
      <c r="L30" s="793"/>
    </row>
    <row r="31" spans="1:12" s="56" customFormat="1" ht="23.25" customHeight="1" thickBot="1">
      <c r="A31" s="798"/>
      <c r="B31" s="799"/>
      <c r="C31" s="149" t="s">
        <v>249</v>
      </c>
      <c r="D31" s="785"/>
      <c r="E31" s="786"/>
      <c r="F31" s="786"/>
      <c r="G31" s="786"/>
      <c r="H31" s="787" t="s">
        <v>306</v>
      </c>
      <c r="I31" s="776"/>
      <c r="J31" s="788"/>
      <c r="K31" s="789" t="s">
        <v>85</v>
      </c>
      <c r="L31" s="790"/>
    </row>
    <row r="32" spans="1:12" s="56" customFormat="1" ht="23.25" customHeight="1" thickBot="1">
      <c r="A32" s="798"/>
      <c r="B32" s="799"/>
      <c r="C32" s="149" t="s">
        <v>250</v>
      </c>
      <c r="D32" s="785"/>
      <c r="E32" s="786"/>
      <c r="F32" s="786"/>
      <c r="G32" s="791"/>
      <c r="H32" s="735" t="s">
        <v>307</v>
      </c>
      <c r="I32" s="742"/>
      <c r="J32" s="731"/>
      <c r="K32" s="792"/>
      <c r="L32" s="793"/>
    </row>
    <row r="33" spans="1:12" s="56" customFormat="1" ht="23.25" customHeight="1" thickBot="1">
      <c r="A33" s="798"/>
      <c r="B33" s="799"/>
      <c r="C33" s="149" t="s">
        <v>251</v>
      </c>
      <c r="D33" s="785"/>
      <c r="E33" s="786"/>
      <c r="F33" s="786"/>
      <c r="G33" s="786"/>
      <c r="H33" s="787" t="s">
        <v>306</v>
      </c>
      <c r="I33" s="776"/>
      <c r="J33" s="788"/>
      <c r="K33" s="789" t="s">
        <v>85</v>
      </c>
      <c r="L33" s="790"/>
    </row>
    <row r="34" spans="1:12" s="56" customFormat="1" ht="23.25" customHeight="1" thickBot="1">
      <c r="A34" s="798"/>
      <c r="B34" s="799"/>
      <c r="C34" s="149" t="s">
        <v>252</v>
      </c>
      <c r="D34" s="785"/>
      <c r="E34" s="786"/>
      <c r="F34" s="786"/>
      <c r="G34" s="791"/>
      <c r="H34" s="735" t="s">
        <v>307</v>
      </c>
      <c r="I34" s="742"/>
      <c r="J34" s="731"/>
      <c r="K34" s="792"/>
      <c r="L34" s="793"/>
    </row>
    <row r="35" spans="1:12" s="56" customFormat="1" ht="23.25" customHeight="1" thickBot="1">
      <c r="A35" s="798"/>
      <c r="B35" s="799"/>
      <c r="C35" s="149" t="s">
        <v>253</v>
      </c>
      <c r="D35" s="785"/>
      <c r="E35" s="786"/>
      <c r="F35" s="786"/>
      <c r="G35" s="786"/>
      <c r="H35" s="787" t="s">
        <v>306</v>
      </c>
      <c r="I35" s="776"/>
      <c r="J35" s="788"/>
      <c r="K35" s="789" t="s">
        <v>85</v>
      </c>
      <c r="L35" s="790"/>
    </row>
    <row r="36" spans="1:12" s="56" customFormat="1" ht="23.25" customHeight="1" thickBot="1">
      <c r="A36" s="798"/>
      <c r="B36" s="799"/>
      <c r="C36" s="149" t="s">
        <v>254</v>
      </c>
      <c r="D36" s="785"/>
      <c r="E36" s="786"/>
      <c r="F36" s="786"/>
      <c r="G36" s="791"/>
      <c r="H36" s="735" t="s">
        <v>307</v>
      </c>
      <c r="I36" s="742"/>
      <c r="J36" s="731"/>
      <c r="K36" s="792"/>
      <c r="L36" s="793"/>
    </row>
    <row r="37" spans="1:12" s="56" customFormat="1" ht="23.25" customHeight="1" thickBot="1">
      <c r="A37" s="798"/>
      <c r="B37" s="799"/>
      <c r="C37" s="149" t="s">
        <v>255</v>
      </c>
      <c r="D37" s="785"/>
      <c r="E37" s="786"/>
      <c r="F37" s="786"/>
      <c r="G37" s="786"/>
      <c r="H37" s="787" t="s">
        <v>306</v>
      </c>
      <c r="I37" s="776"/>
      <c r="J37" s="788"/>
      <c r="K37" s="789" t="s">
        <v>85</v>
      </c>
      <c r="L37" s="790"/>
    </row>
    <row r="38" spans="1:12" s="56" customFormat="1" ht="23.25" customHeight="1" thickBot="1">
      <c r="A38" s="798"/>
      <c r="B38" s="799"/>
      <c r="C38" s="159" t="s">
        <v>256</v>
      </c>
      <c r="D38" s="785"/>
      <c r="E38" s="786"/>
      <c r="F38" s="786"/>
      <c r="G38" s="791"/>
      <c r="H38" s="735" t="s">
        <v>307</v>
      </c>
      <c r="I38" s="742"/>
      <c r="J38" s="731"/>
      <c r="K38" s="792"/>
      <c r="L38" s="793"/>
    </row>
    <row r="39" spans="1:12" s="56" customFormat="1" ht="31.5" customHeight="1">
      <c r="A39" s="160"/>
      <c r="B39" s="161"/>
      <c r="C39" s="778"/>
      <c r="D39" s="779"/>
      <c r="E39" s="779"/>
      <c r="F39" s="779"/>
      <c r="G39" s="780"/>
      <c r="H39" s="781" t="s">
        <v>309</v>
      </c>
      <c r="I39" s="781"/>
      <c r="J39" s="782"/>
      <c r="K39" s="783">
        <f>K6+K8+K10+K12+K14+K16+K18+K20+K22+K24+K26+K28+K30+K32+K34+K36+K38</f>
        <v>0</v>
      </c>
      <c r="L39" s="784"/>
    </row>
    <row r="40" spans="1:12" s="56" customFormat="1" ht="23.25" customHeight="1" thickBot="1">
      <c r="A40" s="212"/>
      <c r="B40" s="212"/>
      <c r="C40" s="162"/>
      <c r="D40" s="213"/>
      <c r="E40" s="214"/>
      <c r="F40" s="214"/>
      <c r="G40" s="214"/>
      <c r="H40" s="214"/>
      <c r="I40" s="214"/>
      <c r="J40" s="6"/>
      <c r="K40" s="168"/>
      <c r="L40" s="168"/>
    </row>
    <row r="41" spans="1:12" s="152" customFormat="1" ht="12" customHeight="1" thickBot="1">
      <c r="A41" s="150" t="s">
        <v>30</v>
      </c>
      <c r="B41" s="151"/>
      <c r="C41" s="152" t="s">
        <v>32</v>
      </c>
      <c r="G41" s="153"/>
    </row>
    <row r="42" spans="1:12" s="152" customFormat="1" ht="12" customHeight="1">
      <c r="A42" s="150" t="s">
        <v>33</v>
      </c>
      <c r="B42" s="228" t="s">
        <v>448</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山本　龍弥</cp:lastModifiedBy>
  <cp:lastPrinted>2024-04-04T09:03:13Z</cp:lastPrinted>
  <dcterms:created xsi:type="dcterms:W3CDTF">2010-05-27T06:44:32Z</dcterms:created>
  <dcterms:modified xsi:type="dcterms:W3CDTF">2025-10-17T01:48:27Z</dcterms:modified>
</cp:coreProperties>
</file>