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5回_落札者決定基準（8月9日持込案件）\04_結果報告\決定基準結果報告\"/>
    </mc:Choice>
  </mc:AlternateContent>
  <xr:revisionPtr revIDLastSave="0" documentId="13_ncr:1_{6DB790A3-97D8-4754-BE47-EA8F64B2EE11}" xr6:coauthVersionLast="43" xr6:coauthVersionMax="43" xr10:uidLastSave="{00000000-0000-0000-0000-000000000000}"/>
  <bookViews>
    <workbookView xWindow="2205" yWindow="2205" windowWidth="13185" windowHeight="1089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<sst xmlns="http://schemas.openxmlformats.org/spreadsheetml/2006/main" count="631" uniqueCount="394">
  <si>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</si>
  <si>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</si>
  <si>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</si>
  <si>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</si>
  <si>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</si>
  <si>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</si>
  <si>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</si>
  <si>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</si>
  <si>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</si>
  <si>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</si>
  <si>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</si>
  <si>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</si>
  <si>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</si>
  <si>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</si>
  <si>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</si>
  <si>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</si>
  <si>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</si>
  <si>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</si>
  <si>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</si>
  <si>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</si>
  <si>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</si>
  <si>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</si>
  <si>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</si>
  <si>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</si>
  <si>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</si>
  <si>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</si>
  <si>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</si>
  <si>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</si>
  <si>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</si>
  <si>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</si>
  <si>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</si>
  <si>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</si>
  <si>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</si>
  <si>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</si>
  <si>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</si>
  <si>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</si>
  <si>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</si>
  <si>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</si>
  <si>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</si>
  <si>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</si>
  <si>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</si>
  <si>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</si>
  <si>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</si>
  <si>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</si>
  <si>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</si>
  <si>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</si>
  <si>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</si>
  <si>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</si>
  <si>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</si>
  <si>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</si>
  <si>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</si>
  <si>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</si>
  <si>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</si>
  <si>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</si>
  <si>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</si>
  <si>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</si>
  <si>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</si>
  <si>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</si>
  <si>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</si>
  <si>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</si>
  <si>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</si>
  <si>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</si>
  <si>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</si>
  <si>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</si>
  <si>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</si>
  <si>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</si>
  <si>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</si>
  <si>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</si>
  <si>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</si>
  <si>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</si>
  <si>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</si>
  <si>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</si>
  <si>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</si>
  <si>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</si>
  <si>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</si>
  <si>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</si>
  <si>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</si>
  <si>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</si>
  <si>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</si>
  <si>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</si>
  <si>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</si>
  <si>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</si>
  <si>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</si>
  <si>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</si>
  <si>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</si>
  <si>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</si>
  <si>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</si>
  <si>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</si>
  <si>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</si>
  <si>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</si>
  <si>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</si>
  <si>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</si>
  <si>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</si>
  <si>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</si>
  <si>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</si>
  <si>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</si>
  <si>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</si>
  <si>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</si>
  <si>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</si>
  <si>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</si>
  <si>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</si>
  <si>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</si>
  <si>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</si>
  <si>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</si>
  <si>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</si>
  <si>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</si>
  <si>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</si>
  <si>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</si>
  <si>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</si>
  <si>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</si>
  <si>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</si>
  <si>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</si>
  <si>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</si>
  <si>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</si>
  <si>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</si>
  <si>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</si>
  <si>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</si>
  <si>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</si>
  <si>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</si>
  <si>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</si>
  <si>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</si>
  <si>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</si>
  <si>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</si>
  <si>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</si>
  <si>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</si>
  <si>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</si>
  <si>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</si>
  <si>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</si>
  <si>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</si>
  <si>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</si>
  <si>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</si>
  <si>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</si>
  <si>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</si>
  <si>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</si>
  <si>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</si>
  <si>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</si>
  <si>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</si>
  <si>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</si>
  <si>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</si>
  <si>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</si>
  <si>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</si>
  <si>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</si>
  <si>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</si>
  <si>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</si>
  <si>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</si>
  <si>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</si>
  <si>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</si>
  <si>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</si>
  <si>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</si>
  <si>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</si>
  <si>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</si>
  <si>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</si>
  <si>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</si>
  <si>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</si>
  <si>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</si>
  <si>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</si>
  <si>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</si>
  <si>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</si>
  <si>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</si>
  <si>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</si>
  <si>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</si>
  <si>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</si>
  <si>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</si>
  <si>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</si>
  <si>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</si>
  <si>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</si>
  <si>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</si>
  <si>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</si>
  <si>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</si>
  <si>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</si>
  <si>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</si>
  <si>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</si>
  <si>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</si>
  <si>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</si>
  <si>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</si>
  <si>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</si>
  <si>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</si>
  <si>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</si>
  <si>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</si>
  <si>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</si>
  <si>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</si>
  <si>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</si>
  <si>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</si>
  <si>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</si>
  <si>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</si>
  <si>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</si>
  <si>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</si>
  <si>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</si>
  <si>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</si>
  <si>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</si>
  <si>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</si>
  <si>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</si>
  <si>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</si>
  <si>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</si>
  <si>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</si>
  <si>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</si>
  <si>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</si>
  <si>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</si>
  <si>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</si>
  <si>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</si>
  <si>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</si>
  <si>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</si>
  <si>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</si>
  <si>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</si>
  <si>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</si>
  <si>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</si>
  <si>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</si>
  <si>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</si>
  <si>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</si>
  <si>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</si>
  <si>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</si>
  <si>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</si>
  <si>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</si>
  <si>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</si>
  <si>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</si>
  <si>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</si>
  <si>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</si>
  <si>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</si>
  <si>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</si>
  <si>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</si>
  <si>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</si>
  <si>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</si>
  <si>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</si>
  <si>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</si>
  <si>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</si>
  <si>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</si>
  <si>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</si>
  <si>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</si>
  <si>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</si>
  <si>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</si>
  <si>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</si>
  <si>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</si>
  <si>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</si>
  <si>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</si>
  <si>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</si>
  <si>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</si>
  <si>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</si>
  <si>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</si>
  <si>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</si>
  <si>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</si>
  <si>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</si>
  <si>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</si>
  <si>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</si>
  <si>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</si>
  <si>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</si>
  <si>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</si>
  <si>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</si>
  <si>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</si>
  <si>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</si>
  <si>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</si>
  <si>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</si>
  <si>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</si>
  <si>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</si>
  <si>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</si>
  <si>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</si>
  <si>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</si>
  <si>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</si>
  <si>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</si>
  <si>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</si>
  <si>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</si>
  <si>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</si>
  <si>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</si>
  <si>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</si>
  <si>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</si>
  <si>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</si>
  <si>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</si>
  <si>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</si>
  <si>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</si>
  <si>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</si>
  <si>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</si>
  <si>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</si>
  <si>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</si>
  <si>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</si>
  <si>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</si>
  <si>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</si>
  <si>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</si>
  <si>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</si>
  <si>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</si>
  <si>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</si>
  <si>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</si>
  <si>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</si>
  <si>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</si>
  <si>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</si>
  <si>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</si>
  <si>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</si>
  <si>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</si>
  <si>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</si>
  <si>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</si>
  <si>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</si>
  <si>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</si>
  <si>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</si>
  <si>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</si>
  <si>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</si>
  <si>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</si>
  <si>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</si>
  <si>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</si>
  <si>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</si>
  <si>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</si>
  <si>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</si>
  <si>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</si>
  <si>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</si>
  <si>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</si>
  <si>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</si>
  <si>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</si>
  <si>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</si>
  <si>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</si>
  <si>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</si>
  <si>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</si>
  <si>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</si>
  <si>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</si>
  <si>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</si>
  <si>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</si>
  <si>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</si>
  <si>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</si>
  <si>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</si>
  <si>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</si>
  <si>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</si>
  <si>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</si>
  <si>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</si>
  <si>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</si>
  <si>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</si>
  <si>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</si>
  <si>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</si>
  <si>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</si>
  <si>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</si>
  <si>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</si>
  <si>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</si>
  <si>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</si>
  <si>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</si>
  <si>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</si>
  <si>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</si>
  <si>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</si>
  <si>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</si>
  <si>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</si>
  <si>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</si>
  <si>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</si>
  <si>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</si>
  <si>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</si>
  <si>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</si>
  <si>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</si>
  <si>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</si>
  <si>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</si>
  <si>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</si>
  <si>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</si>
  <si>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</si>
  <si>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</si>
  <si>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</si>
  <si>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</si>
  <si>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</si>
  <si>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</si>
  <si>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</si>
  <si>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</si>
  <si>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</si>
  <si>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</si>
  <si>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</si>
  <si>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</si>
  <si>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</si>
  <si>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</si>
  <si>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</si>
  <si>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</si>
  <si>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</si>
  <si>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</si>
  <si>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</si>
  <si>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</si>
  <si>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</si>
  <si>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</si>
  <si>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</si>
  <si>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</si>
  <si>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</si>
  <si>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</si>
  <si>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</si>
  <si>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</si>
  <si>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</si>
  <si>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</si>
  <si>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</si>
  <si>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</si>
  <si>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</si>
  <si>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</si>
  <si>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</si>
  <si>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</si>
  <si>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</si>
  <si>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</si>
  <si>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</si>
  <si>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</si>
  <si>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</si>
  <si>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</si>
  <si>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</si>
  <si>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</si>
  <si>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</si>
  <si>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</si>
  <si>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</si>
  <si>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</si>
  <si>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</si>
  <si>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地下鉄南北線き電・帰線ケーブル更新工事（北仙台工区）</t>
    <rPh sb="0" eb="3">
      <t>チカテツ</t>
    </rPh>
    <rPh sb="3" eb="6">
      <t>ナンボクセン</t>
    </rPh>
    <rPh sb="7" eb="8">
      <t>デン</t>
    </rPh>
    <rPh sb="9" eb="11">
      <t>キセン</t>
    </rPh>
    <rPh sb="15" eb="17">
      <t>コウシン</t>
    </rPh>
    <rPh sb="17" eb="19">
      <t>コウジ</t>
    </rPh>
    <rPh sb="20" eb="21">
      <t>キタ</t>
    </rPh>
    <rPh sb="21" eb="23">
      <t>センダイ</t>
    </rPh>
    <rPh sb="23" eb="25">
      <t>コウク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</si>
</sst>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H10" sqref="H10:I10"/>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255" t="s">
        <v>0</v>
      </c>
      <c r="G2" s="256"/>
      <c r="H2" s="257">
        <v>24080902</v>
      </c>
      <c r="I2" s="258"/>
      <c r="J2" s="258"/>
      <c r="K2" s="258"/>
      <c r="L2" s="259"/>
      <c r="M2" s="42"/>
    </row>
    <row r="3" spans="1:29" s="2" customFormat="1" ht="15.75" customHeight="1">
      <c r="A3" s="260" t="s">
        <v>365</v>
      </c>
      <c r="B3" s="260"/>
      <c r="C3" s="260"/>
      <c r="D3" s="260"/>
      <c r="E3" s="260"/>
      <c r="F3" s="260"/>
      <c r="G3" s="260"/>
      <c r="H3" s="260"/>
      <c r="I3" s="260"/>
      <c r="J3" s="260"/>
      <c r="K3" s="260"/>
      <c r="L3" s="260"/>
      <c r="M3" s="260"/>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1" t="s">
        <v>187</v>
      </c>
      <c r="E5" s="262"/>
      <c r="F5" s="263"/>
      <c r="G5" s="264"/>
      <c r="H5" s="265"/>
      <c r="I5" s="265"/>
      <c r="J5" s="265"/>
      <c r="K5" s="265"/>
      <c r="L5" s="265"/>
      <c r="M5" s="266"/>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2" t="s">
        <v>393</v>
      </c>
      <c r="C7" s="253"/>
      <c r="D7" s="253"/>
      <c r="E7" s="253"/>
      <c r="F7" s="253"/>
      <c r="G7" s="253"/>
      <c r="H7" s="253"/>
      <c r="I7" s="253"/>
      <c r="J7" s="253"/>
      <c r="K7" s="253"/>
      <c r="L7" s="253"/>
      <c r="M7" s="254"/>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5" t="s">
        <v>4</v>
      </c>
      <c r="C9" s="256"/>
      <c r="D9" s="267"/>
      <c r="E9" s="48" t="s">
        <v>174</v>
      </c>
      <c r="F9" s="49" t="s">
        <v>5</v>
      </c>
      <c r="G9" s="268" t="s">
        <v>6</v>
      </c>
      <c r="H9" s="269"/>
      <c r="I9" s="270"/>
      <c r="J9" s="50" t="s">
        <v>7</v>
      </c>
      <c r="K9" s="271" t="s">
        <v>8</v>
      </c>
      <c r="L9" s="272"/>
      <c r="M9" s="48" t="s">
        <v>9</v>
      </c>
      <c r="N9" s="18"/>
      <c r="O9" s="19"/>
      <c r="P9" s="43"/>
      <c r="Q9" s="19"/>
      <c r="R9" s="20"/>
      <c r="S9" s="20"/>
      <c r="T9" s="21"/>
      <c r="U9" s="21"/>
      <c r="V9" s="21"/>
      <c r="W9" s="21"/>
      <c r="X9" s="21"/>
      <c r="Y9" s="21"/>
      <c r="Z9" s="21"/>
      <c r="AA9" s="21"/>
      <c r="AB9" s="21"/>
      <c r="AC9" s="21"/>
    </row>
    <row r="10" spans="1:29" ht="21.95" customHeight="1">
      <c r="A10" s="273" t="s">
        <v>111</v>
      </c>
      <c r="B10" s="275" t="s">
        <v>238</v>
      </c>
      <c r="C10" s="275"/>
      <c r="D10" s="275"/>
      <c r="E10" s="276">
        <f>SUM(F10:F16)</f>
        <v>9.5</v>
      </c>
      <c r="F10" s="279">
        <v>6</v>
      </c>
      <c r="G10" s="58" t="s">
        <v>165</v>
      </c>
      <c r="H10" s="282"/>
      <c r="I10" s="283"/>
      <c r="J10" s="284">
        <f>IF(G12="",0,ROUND(MAX(MIN(6,((ROUND(G12-69,1))/14*6)),0),2))</f>
        <v>0</v>
      </c>
      <c r="K10" s="287" t="str">
        <f>IF(H10="","",J10)</f>
        <v/>
      </c>
      <c r="L10" s="288"/>
      <c r="M10" s="293">
        <f>ROUND(SUM(K10:K16),2)</f>
        <v>0</v>
      </c>
      <c r="N10" s="23"/>
      <c r="O10" s="109"/>
      <c r="P10" s="24"/>
      <c r="Q10" s="25"/>
      <c r="R10" s="26"/>
      <c r="S10" s="26"/>
      <c r="T10" s="21"/>
      <c r="U10" s="21"/>
      <c r="V10" s="21"/>
      <c r="W10" s="21"/>
      <c r="X10" s="21"/>
      <c r="Y10" s="21"/>
      <c r="Z10" s="21"/>
      <c r="AA10" s="21"/>
      <c r="AB10" s="21"/>
      <c r="AC10" s="21"/>
    </row>
    <row r="11" spans="1:29" ht="21.95" customHeight="1">
      <c r="A11" s="274"/>
      <c r="B11" s="275"/>
      <c r="C11" s="275"/>
      <c r="D11" s="275"/>
      <c r="E11" s="277"/>
      <c r="F11" s="280"/>
      <c r="G11" s="59" t="s">
        <v>166</v>
      </c>
      <c r="H11" s="296"/>
      <c r="I11" s="297"/>
      <c r="J11" s="285"/>
      <c r="K11" s="289"/>
      <c r="L11" s="290"/>
      <c r="M11" s="294"/>
      <c r="N11" s="23"/>
      <c r="O11" s="109"/>
      <c r="P11" s="24"/>
      <c r="Q11" s="25"/>
      <c r="R11" s="26"/>
      <c r="S11" s="26"/>
      <c r="T11" s="21"/>
      <c r="U11" s="21"/>
      <c r="V11" s="21"/>
      <c r="W11" s="21"/>
      <c r="X11" s="21"/>
      <c r="Y11" s="21"/>
      <c r="Z11" s="21"/>
      <c r="AA11" s="21"/>
      <c r="AB11" s="21"/>
      <c r="AC11" s="21"/>
    </row>
    <row r="12" spans="1:29" s="22" customFormat="1" ht="21.95" customHeight="1">
      <c r="A12" s="274"/>
      <c r="B12" s="275"/>
      <c r="C12" s="275"/>
      <c r="D12" s="275"/>
      <c r="E12" s="277"/>
      <c r="F12" s="281"/>
      <c r="G12" s="298" t="str">
        <f>IF(OR(H10=0,H10="",H11=""),"",ROUND(AVERAGE(H10:I11),1))</f>
        <v/>
      </c>
      <c r="H12" s="299"/>
      <c r="I12" s="300"/>
      <c r="J12" s="286"/>
      <c r="K12" s="291"/>
      <c r="L12" s="292"/>
      <c r="M12" s="294"/>
      <c r="N12" s="23"/>
      <c r="O12" s="39"/>
      <c r="P12" s="24"/>
      <c r="Q12" s="25"/>
      <c r="R12" s="26"/>
      <c r="S12" s="26"/>
      <c r="T12" s="21"/>
      <c r="U12" s="21"/>
      <c r="V12" s="21"/>
      <c r="W12" s="21"/>
      <c r="X12" s="21"/>
      <c r="Y12" s="21"/>
      <c r="Z12" s="21"/>
      <c r="AA12" s="21"/>
      <c r="AB12" s="21"/>
      <c r="AC12" s="21"/>
    </row>
    <row r="13" spans="1:29" s="22" customFormat="1" ht="21.95" customHeight="1">
      <c r="A13" s="274"/>
      <c r="B13" s="275" t="s">
        <v>72</v>
      </c>
      <c r="C13" s="275"/>
      <c r="D13" s="275"/>
      <c r="E13" s="277"/>
      <c r="F13" s="172">
        <v>1</v>
      </c>
      <c r="G13" s="301"/>
      <c r="H13" s="302"/>
      <c r="I13" s="303"/>
      <c r="J13" s="241">
        <f>IF(G13="実績あり",1,0)</f>
        <v>0</v>
      </c>
      <c r="K13" s="304" t="str">
        <f>IF(G13="","",J13)</f>
        <v/>
      </c>
      <c r="L13" s="304"/>
      <c r="M13" s="294"/>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4"/>
      <c r="B14" s="275" t="s">
        <v>370</v>
      </c>
      <c r="C14" s="275"/>
      <c r="D14" s="275"/>
      <c r="E14" s="277"/>
      <c r="F14" s="172">
        <v>2</v>
      </c>
      <c r="G14" s="301"/>
      <c r="H14" s="302"/>
      <c r="I14" s="303"/>
      <c r="J14" s="241">
        <f>IF(G14="表彰歴又は施工実績あり",2,0)</f>
        <v>0</v>
      </c>
      <c r="K14" s="304" t="str">
        <f t="shared" ref="K14:K31" si="0">IF(G14="","",J14)</f>
        <v/>
      </c>
      <c r="L14" s="304"/>
      <c r="M14" s="294"/>
      <c r="N14" s="23"/>
      <c r="O14" s="39"/>
      <c r="P14" s="245" t="s">
        <v>371</v>
      </c>
      <c r="Q14" s="27" t="s">
        <v>106</v>
      </c>
      <c r="R14" s="28"/>
      <c r="S14" s="28"/>
      <c r="T14" s="27"/>
      <c r="U14" s="21"/>
      <c r="V14" s="21"/>
      <c r="W14" s="21"/>
      <c r="X14" s="21"/>
      <c r="Y14" s="21"/>
      <c r="Z14" s="21"/>
      <c r="AA14" s="21"/>
      <c r="AB14" s="21"/>
      <c r="AC14" s="21"/>
    </row>
    <row r="15" spans="1:29" s="22" customFormat="1" ht="21.95" customHeight="1">
      <c r="A15" s="274"/>
      <c r="B15" s="275" t="s">
        <v>170</v>
      </c>
      <c r="C15" s="275"/>
      <c r="D15" s="275"/>
      <c r="E15" s="277"/>
      <c r="F15" s="172">
        <v>0</v>
      </c>
      <c r="G15" s="301"/>
      <c r="H15" s="302"/>
      <c r="I15" s="303"/>
      <c r="J15" s="241">
        <f>IF(OR(G15="指名停止",G15="文書指導"),-1,IF(G15="複数",-2,0))</f>
        <v>0</v>
      </c>
      <c r="K15" s="304" t="str">
        <f t="shared" si="0"/>
        <v/>
      </c>
      <c r="L15" s="304"/>
      <c r="M15" s="294"/>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4"/>
      <c r="B16" s="275" t="s">
        <v>239</v>
      </c>
      <c r="C16" s="275"/>
      <c r="D16" s="275"/>
      <c r="E16" s="278"/>
      <c r="F16" s="172">
        <v>0.5</v>
      </c>
      <c r="G16" s="301"/>
      <c r="H16" s="302"/>
      <c r="I16" s="303"/>
      <c r="J16" s="241">
        <f>IF(G16="加入あり",0.5,0)</f>
        <v>0</v>
      </c>
      <c r="K16" s="304" t="str">
        <f t="shared" si="0"/>
        <v/>
      </c>
      <c r="L16" s="304"/>
      <c r="M16" s="295"/>
      <c r="N16" s="23"/>
      <c r="O16" s="39"/>
      <c r="P16" s="27" t="s">
        <v>107</v>
      </c>
      <c r="Q16" s="27" t="s">
        <v>106</v>
      </c>
      <c r="R16" s="28"/>
      <c r="S16" s="28"/>
      <c r="T16" s="27"/>
      <c r="U16" s="21"/>
      <c r="V16" s="21"/>
      <c r="W16" s="21"/>
      <c r="X16" s="21"/>
      <c r="Y16" s="21"/>
      <c r="Z16" s="21"/>
      <c r="AA16" s="21"/>
      <c r="AB16" s="21"/>
      <c r="AC16" s="21"/>
    </row>
    <row r="17" spans="1:29" s="22" customFormat="1" ht="21.95" customHeight="1">
      <c r="A17" s="273" t="s">
        <v>112</v>
      </c>
      <c r="B17" s="305" t="s">
        <v>240</v>
      </c>
      <c r="C17" s="305"/>
      <c r="D17" s="305"/>
      <c r="E17" s="276">
        <f>SUM(F17:F20)</f>
        <v>4.5</v>
      </c>
      <c r="F17" s="172">
        <v>1</v>
      </c>
      <c r="G17" s="301"/>
      <c r="H17" s="302"/>
      <c r="I17" s="303"/>
      <c r="J17" s="241">
        <f>IF(G17="実績あり",1,0)</f>
        <v>0</v>
      </c>
      <c r="K17" s="304" t="str">
        <f t="shared" si="0"/>
        <v/>
      </c>
      <c r="L17" s="304"/>
      <c r="M17" s="306">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4"/>
      <c r="B18" s="305" t="s">
        <v>241</v>
      </c>
      <c r="C18" s="305"/>
      <c r="D18" s="305"/>
      <c r="E18" s="277"/>
      <c r="F18" s="52">
        <v>2</v>
      </c>
      <c r="G18" s="308"/>
      <c r="H18" s="296"/>
      <c r="I18" s="297"/>
      <c r="J18" s="242">
        <f>ROUND(MAX(MIN(2,((G18-69)/14*2)),0),2)</f>
        <v>0</v>
      </c>
      <c r="K18" s="304" t="str">
        <f t="shared" si="0"/>
        <v/>
      </c>
      <c r="L18" s="304"/>
      <c r="M18" s="307"/>
      <c r="N18" s="23"/>
      <c r="O18" s="39"/>
      <c r="P18" s="27"/>
      <c r="Q18" s="27"/>
      <c r="R18" s="27"/>
      <c r="S18" s="27"/>
      <c r="T18" s="27"/>
      <c r="U18" s="21"/>
      <c r="V18" s="21"/>
      <c r="W18" s="21"/>
      <c r="X18" s="21"/>
      <c r="Y18" s="21"/>
      <c r="Z18" s="21"/>
      <c r="AA18" s="21"/>
      <c r="AB18" s="21"/>
      <c r="AC18" s="21"/>
    </row>
    <row r="19" spans="1:29" s="22" customFormat="1" ht="39.950000000000003" customHeight="1">
      <c r="A19" s="274"/>
      <c r="B19" s="305" t="s">
        <v>372</v>
      </c>
      <c r="C19" s="305"/>
      <c r="D19" s="305"/>
      <c r="E19" s="277"/>
      <c r="F19" s="172">
        <v>1</v>
      </c>
      <c r="G19" s="301"/>
      <c r="H19" s="302"/>
      <c r="I19" s="303"/>
      <c r="J19" s="241">
        <f>IF(G19="2件",1,IF(G19="1件",0.5,0))</f>
        <v>0</v>
      </c>
      <c r="K19" s="304" t="str">
        <f t="shared" si="0"/>
        <v/>
      </c>
      <c r="L19" s="304"/>
      <c r="M19" s="307"/>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4"/>
      <c r="B20" s="305" t="s">
        <v>242</v>
      </c>
      <c r="C20" s="305"/>
      <c r="D20" s="305"/>
      <c r="E20" s="277"/>
      <c r="F20" s="172">
        <v>0.5</v>
      </c>
      <c r="G20" s="301"/>
      <c r="H20" s="302"/>
      <c r="I20" s="303"/>
      <c r="J20" s="241">
        <f>IF(G20="推奨単位以上",0.5,IF(G20="1/2以上",0.25,IF(G20="1/4以上1/2未満",0.15,IF(G20="1/4未満",0.1,0))))</f>
        <v>0</v>
      </c>
      <c r="K20" s="304" t="str">
        <f t="shared" si="0"/>
        <v/>
      </c>
      <c r="L20" s="304"/>
      <c r="M20" s="307"/>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343" t="s">
        <v>245</v>
      </c>
      <c r="B21" s="305" t="s">
        <v>366</v>
      </c>
      <c r="C21" s="305"/>
      <c r="D21" s="182" t="s">
        <v>246</v>
      </c>
      <c r="E21" s="327">
        <f>SUM(F21:F31)</f>
        <v>7</v>
      </c>
      <c r="F21" s="52">
        <v>1.5</v>
      </c>
      <c r="G21" s="301"/>
      <c r="H21" s="302"/>
      <c r="I21" s="303"/>
      <c r="J21" s="242">
        <f>IF(G21="①②③全て",1.5,IF(G21="①②③のうち2項目",1,IF(G21="①②③のうち1項目",0.5,0)))</f>
        <v>0</v>
      </c>
      <c r="K21" s="304" t="str">
        <f t="shared" si="0"/>
        <v/>
      </c>
      <c r="L21" s="304"/>
      <c r="M21" s="309">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4"/>
      <c r="B22" s="305"/>
      <c r="C22" s="305"/>
      <c r="D22" s="182" t="s">
        <v>247</v>
      </c>
      <c r="E22" s="328"/>
      <c r="F22" s="52">
        <v>0.5</v>
      </c>
      <c r="G22" s="301"/>
      <c r="H22" s="302"/>
      <c r="I22" s="303"/>
      <c r="J22" s="242">
        <f>IF(G22="対応実績あり",0.5,0)</f>
        <v>0</v>
      </c>
      <c r="K22" s="304" t="str">
        <f t="shared" si="0"/>
        <v/>
      </c>
      <c r="L22" s="304"/>
      <c r="M22" s="310"/>
      <c r="N22" s="23"/>
      <c r="O22" s="39"/>
      <c r="P22" s="29" t="s">
        <v>195</v>
      </c>
      <c r="Q22" s="29" t="s">
        <v>106</v>
      </c>
      <c r="R22" s="29"/>
      <c r="S22" s="27"/>
      <c r="T22" s="27"/>
      <c r="U22" s="30"/>
      <c r="V22" s="30"/>
      <c r="W22" s="30"/>
      <c r="X22" s="21"/>
      <c r="Y22" s="21"/>
      <c r="Z22" s="21"/>
      <c r="AA22" s="21"/>
      <c r="AB22" s="21"/>
      <c r="AC22" s="21"/>
    </row>
    <row r="23" spans="1:29" s="22" customFormat="1" ht="21.95" customHeight="1">
      <c r="A23" s="344"/>
      <c r="B23" s="305"/>
      <c r="C23" s="305"/>
      <c r="D23" s="182" t="s">
        <v>248</v>
      </c>
      <c r="E23" s="328"/>
      <c r="F23" s="52">
        <v>0.5</v>
      </c>
      <c r="G23" s="301"/>
      <c r="H23" s="302"/>
      <c r="I23" s="303"/>
      <c r="J23" s="242">
        <f>IF(G23="参加実績あり",0.5,0)</f>
        <v>0</v>
      </c>
      <c r="K23" s="304" t="str">
        <f t="shared" si="0"/>
        <v/>
      </c>
      <c r="L23" s="304"/>
      <c r="M23" s="310"/>
      <c r="N23" s="23"/>
      <c r="O23" s="39"/>
      <c r="P23" s="29" t="s">
        <v>199</v>
      </c>
      <c r="Q23" s="29" t="s">
        <v>106</v>
      </c>
      <c r="R23" s="29"/>
      <c r="S23" s="27"/>
      <c r="T23" s="27"/>
      <c r="U23" s="30"/>
      <c r="V23" s="30"/>
      <c r="W23" s="30"/>
      <c r="X23" s="21"/>
      <c r="Y23" s="21"/>
      <c r="Z23" s="21"/>
      <c r="AA23" s="21"/>
      <c r="AB23" s="21"/>
      <c r="AC23" s="21"/>
    </row>
    <row r="24" spans="1:29" s="22" customFormat="1" ht="21.95" customHeight="1">
      <c r="A24" s="344"/>
      <c r="B24" s="318" t="s">
        <v>249</v>
      </c>
      <c r="C24" s="319"/>
      <c r="D24" s="183" t="s">
        <v>250</v>
      </c>
      <c r="E24" s="328"/>
      <c r="F24" s="324">
        <v>1.5</v>
      </c>
      <c r="G24" s="301"/>
      <c r="H24" s="302"/>
      <c r="I24" s="303"/>
      <c r="J24" s="242">
        <f>IF(G24="2件",0.5,IF(G24="1件",0.25,0))</f>
        <v>0</v>
      </c>
      <c r="K24" s="287" t="str">
        <f>IF(AND(G24="",G25="",G26=""),"",SUM(J24:J26))</f>
        <v/>
      </c>
      <c r="L24" s="288"/>
      <c r="M24" s="310"/>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344"/>
      <c r="B25" s="320"/>
      <c r="C25" s="321"/>
      <c r="D25" s="184" t="s">
        <v>251</v>
      </c>
      <c r="E25" s="328"/>
      <c r="F25" s="325"/>
      <c r="G25" s="301"/>
      <c r="H25" s="302"/>
      <c r="I25" s="303"/>
      <c r="J25" s="243">
        <f>IF(G25="登録及び実績あり",0.5,0)</f>
        <v>0</v>
      </c>
      <c r="K25" s="289"/>
      <c r="L25" s="290"/>
      <c r="M25" s="310"/>
      <c r="N25" s="185"/>
      <c r="O25" s="39"/>
      <c r="P25" s="180" t="s">
        <v>197</v>
      </c>
      <c r="Q25" s="180" t="s">
        <v>163</v>
      </c>
      <c r="R25" s="29"/>
      <c r="S25" s="27"/>
      <c r="T25" s="27"/>
      <c r="U25" s="30"/>
      <c r="V25" s="30"/>
      <c r="W25" s="30"/>
      <c r="X25" s="21"/>
      <c r="Y25" s="21"/>
      <c r="Z25" s="21"/>
      <c r="AA25" s="21"/>
      <c r="AB25" s="21"/>
      <c r="AC25" s="21"/>
    </row>
    <row r="26" spans="1:29" s="22" customFormat="1" ht="21.95" customHeight="1">
      <c r="A26" s="344"/>
      <c r="B26" s="322"/>
      <c r="C26" s="323"/>
      <c r="D26" s="184" t="s">
        <v>252</v>
      </c>
      <c r="E26" s="328"/>
      <c r="F26" s="326"/>
      <c r="G26" s="301"/>
      <c r="H26" s="302"/>
      <c r="I26" s="303"/>
      <c r="J26" s="244">
        <f>IF(G26="法定雇用障害者数以上",0.5,IF(G26="義務外雇用",0.5,IF(G26="法定雇用障害者数未満",0,0)))</f>
        <v>0</v>
      </c>
      <c r="K26" s="291"/>
      <c r="L26" s="292"/>
      <c r="M26" s="310"/>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344"/>
      <c r="B27" s="305" t="s">
        <v>254</v>
      </c>
      <c r="C27" s="305"/>
      <c r="D27" s="305"/>
      <c r="E27" s="328"/>
      <c r="F27" s="172">
        <v>0.5</v>
      </c>
      <c r="G27" s="312"/>
      <c r="H27" s="313"/>
      <c r="I27" s="314"/>
      <c r="J27" s="241">
        <f>IF(G27="2件",0.5,IF(G27="1件",0.25,0))</f>
        <v>0</v>
      </c>
      <c r="K27" s="304" t="str">
        <f t="shared" si="0"/>
        <v/>
      </c>
      <c r="L27" s="304"/>
      <c r="M27" s="310"/>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344"/>
      <c r="B28" s="330" t="s">
        <v>255</v>
      </c>
      <c r="C28" s="330"/>
      <c r="D28" s="330"/>
      <c r="E28" s="328"/>
      <c r="F28" s="172">
        <v>0.5</v>
      </c>
      <c r="G28" s="301"/>
      <c r="H28" s="302"/>
      <c r="I28" s="303"/>
      <c r="J28" s="241">
        <f>IF(G28="配置あり",0.5,0)</f>
        <v>0</v>
      </c>
      <c r="K28" s="304" t="str">
        <f t="shared" si="0"/>
        <v/>
      </c>
      <c r="L28" s="304"/>
      <c r="M28" s="310"/>
      <c r="N28" s="23"/>
      <c r="O28" s="39"/>
      <c r="P28" s="27" t="s">
        <v>108</v>
      </c>
      <c r="Q28" s="27" t="s">
        <v>106</v>
      </c>
      <c r="R28" s="27"/>
      <c r="S28" s="27"/>
      <c r="T28" s="27"/>
      <c r="U28" s="30"/>
      <c r="V28" s="30"/>
      <c r="W28" s="30"/>
      <c r="X28" s="21"/>
      <c r="Y28" s="21"/>
      <c r="Z28" s="21"/>
      <c r="AA28" s="21"/>
      <c r="AB28" s="21"/>
      <c r="AC28" s="21"/>
    </row>
    <row r="29" spans="1:29" s="22" customFormat="1" ht="21.95" customHeight="1">
      <c r="A29" s="344"/>
      <c r="B29" s="305" t="s">
        <v>256</v>
      </c>
      <c r="C29" s="305"/>
      <c r="D29" s="305"/>
      <c r="E29" s="328"/>
      <c r="F29" s="52">
        <v>0.5</v>
      </c>
      <c r="G29" s="312"/>
      <c r="H29" s="313"/>
      <c r="I29" s="314"/>
      <c r="J29" s="241">
        <f>IF(G29="登録あり",0.5,0)</f>
        <v>0</v>
      </c>
      <c r="K29" s="304" t="str">
        <f t="shared" si="0"/>
        <v/>
      </c>
      <c r="L29" s="304"/>
      <c r="M29" s="310"/>
      <c r="N29" s="23"/>
      <c r="O29" s="39"/>
      <c r="P29" s="27" t="s">
        <v>198</v>
      </c>
      <c r="Q29" s="27" t="s">
        <v>106</v>
      </c>
      <c r="R29" s="27"/>
      <c r="S29" s="27"/>
      <c r="T29" s="27"/>
      <c r="U29" s="30"/>
      <c r="V29" s="30"/>
      <c r="W29" s="30"/>
      <c r="X29" s="21"/>
      <c r="Y29" s="21"/>
      <c r="Z29" s="21"/>
      <c r="AA29" s="21"/>
      <c r="AB29" s="21"/>
      <c r="AC29" s="21"/>
    </row>
    <row r="30" spans="1:29" s="22" customFormat="1" ht="21.95" customHeight="1">
      <c r="A30" s="344"/>
      <c r="B30" s="305" t="s">
        <v>257</v>
      </c>
      <c r="C30" s="305"/>
      <c r="D30" s="305"/>
      <c r="E30" s="328"/>
      <c r="F30" s="52">
        <v>1</v>
      </c>
      <c r="G30" s="312"/>
      <c r="H30" s="313"/>
      <c r="I30" s="314"/>
      <c r="J30" s="241">
        <f>IF(G30="顕彰あり",1,0)</f>
        <v>0</v>
      </c>
      <c r="K30" s="304" t="str">
        <f t="shared" si="0"/>
        <v/>
      </c>
      <c r="L30" s="304"/>
      <c r="M30" s="310"/>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345"/>
      <c r="B31" s="305" t="s">
        <v>258</v>
      </c>
      <c r="C31" s="305"/>
      <c r="D31" s="305"/>
      <c r="E31" s="329"/>
      <c r="F31" s="172">
        <v>0.5</v>
      </c>
      <c r="G31" s="332"/>
      <c r="H31" s="333"/>
      <c r="I31" s="334"/>
      <c r="J31" s="241">
        <f>IF(G31="配置あり",0.5,0)</f>
        <v>0</v>
      </c>
      <c r="K31" s="304" t="str">
        <f t="shared" si="0"/>
        <v/>
      </c>
      <c r="L31" s="304"/>
      <c r="M31" s="311"/>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5"/>
      <c r="G34" s="336"/>
      <c r="H34" s="336"/>
      <c r="I34" s="337"/>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38" t="s">
        <v>12</v>
      </c>
      <c r="B36" s="339" t="s">
        <v>113</v>
      </c>
      <c r="C36" s="339"/>
      <c r="D36" s="340" t="s">
        <v>13</v>
      </c>
      <c r="E36" s="339" t="s">
        <v>14</v>
      </c>
      <c r="F36" s="339"/>
      <c r="G36" s="341"/>
      <c r="H36" s="108" t="str">
        <f>IF(F34="","",M32)</f>
        <v/>
      </c>
      <c r="I36" s="66"/>
      <c r="J36" s="340" t="s">
        <v>13</v>
      </c>
      <c r="K36" s="342" t="str">
        <f>IF(E37="","",ROUNDDOWN((100+H36)/(E37/1000000),5))</f>
        <v/>
      </c>
      <c r="L36" s="342"/>
      <c r="M36" s="342"/>
      <c r="N36" s="315"/>
      <c r="P36" s="25"/>
    </row>
    <row r="37" spans="1:29" s="22" customFormat="1" ht="11.25" customHeight="1">
      <c r="A37" s="338"/>
      <c r="B37" s="316" t="s">
        <v>114</v>
      </c>
      <c r="C37" s="316"/>
      <c r="D37" s="340"/>
      <c r="E37" s="317" t="str">
        <f>IF(F34="","",F34)</f>
        <v/>
      </c>
      <c r="F37" s="317"/>
      <c r="G37" s="317"/>
      <c r="H37" s="174" t="s">
        <v>103</v>
      </c>
      <c r="I37" s="186"/>
      <c r="J37" s="340"/>
      <c r="K37" s="342"/>
      <c r="L37" s="342"/>
      <c r="M37" s="342"/>
      <c r="N37" s="315"/>
      <c r="P37" s="25"/>
    </row>
    <row r="38" spans="1:29" s="33" customFormat="1" ht="11.25" customHeight="1">
      <c r="A38" s="331" t="s">
        <v>19</v>
      </c>
      <c r="B38" s="331"/>
      <c r="C38" s="331"/>
      <c r="D38" s="331"/>
      <c r="E38" s="331"/>
      <c r="F38" s="331"/>
      <c r="G38" s="331"/>
      <c r="H38" s="331"/>
      <c r="I38" s="331"/>
      <c r="J38" s="331"/>
      <c r="K38" s="331"/>
      <c r="L38" s="331"/>
      <c r="M38" s="331"/>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I+RNPga/ncJxccXP8n6L3WZIGvHu3Ttd5u0Vhg4J+f0jzTNOH67rFKUawcezKc66MRJIrrsJP70LS6UUR+Bkg==" saltValue="CA/BsjXYcEA/Fxwy78P/AQ=="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6" t="s">
        <v>0</v>
      </c>
      <c r="I3" s="347"/>
      <c r="J3" s="347"/>
      <c r="K3" s="348">
        <f>'様式-1-Ⅰ（プラント）'!H2</f>
        <v>24080902</v>
      </c>
      <c r="L3" s="349"/>
      <c r="M3" s="349"/>
      <c r="N3" s="349"/>
      <c r="O3" s="349"/>
      <c r="P3" s="350"/>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1" t="s">
        <v>259</v>
      </c>
      <c r="B5" s="351"/>
      <c r="C5" s="351"/>
      <c r="D5" s="351"/>
      <c r="E5" s="351"/>
      <c r="F5" s="351"/>
      <c r="G5" s="351"/>
      <c r="H5" s="351"/>
      <c r="I5" s="351"/>
      <c r="J5" s="351"/>
      <c r="K5" s="351"/>
      <c r="L5" s="351"/>
      <c r="M5" s="351"/>
      <c r="N5" s="351"/>
      <c r="O5" s="351"/>
      <c r="P5" s="351"/>
      <c r="Q5" s="351"/>
      <c r="R5" s="70"/>
      <c r="S5" s="70"/>
      <c r="U5" s="74" t="s">
        <v>235</v>
      </c>
      <c r="V5" s="74" t="s">
        <v>135</v>
      </c>
      <c r="W5" s="74" t="s">
        <v>235</v>
      </c>
      <c r="X5" s="74" t="s">
        <v>136</v>
      </c>
      <c r="Y5" s="74" t="s">
        <v>137</v>
      </c>
      <c r="Z5" s="74" t="s">
        <v>260</v>
      </c>
      <c r="AA5" s="74" t="s">
        <v>191</v>
      </c>
      <c r="AB5" s="74" t="s">
        <v>138</v>
      </c>
    </row>
    <row r="6" spans="1:28" ht="18" customHeight="1" thickBot="1">
      <c r="A6" s="352" t="s">
        <v>219</v>
      </c>
      <c r="B6" s="353"/>
      <c r="C6" s="354"/>
      <c r="D6" s="155"/>
      <c r="E6" s="155" t="s">
        <v>173</v>
      </c>
      <c r="F6" s="361" t="s">
        <v>234</v>
      </c>
      <c r="G6" s="362"/>
      <c r="H6" s="363" t="s">
        <v>261</v>
      </c>
      <c r="I6" s="363"/>
      <c r="J6" s="363"/>
      <c r="K6" s="363"/>
      <c r="L6" s="363"/>
      <c r="M6" s="363"/>
      <c r="N6" s="363"/>
      <c r="O6" s="363"/>
      <c r="P6" s="363"/>
      <c r="Q6" s="364"/>
      <c r="R6" s="70"/>
      <c r="S6" s="70"/>
      <c r="AB6" s="74"/>
    </row>
    <row r="7" spans="1:28" ht="36" customHeight="1" thickBot="1">
      <c r="A7" s="355"/>
      <c r="B7" s="356"/>
      <c r="C7" s="357"/>
      <c r="D7" s="193" t="s">
        <v>262</v>
      </c>
      <c r="E7" s="156" t="s">
        <v>164</v>
      </c>
      <c r="F7" s="365" t="s">
        <v>85</v>
      </c>
      <c r="G7" s="366"/>
      <c r="H7" s="367"/>
      <c r="I7" s="368"/>
      <c r="J7" s="368"/>
      <c r="K7" s="368"/>
      <c r="L7" s="368"/>
      <c r="M7" s="368"/>
      <c r="N7" s="368"/>
      <c r="O7" s="368"/>
      <c r="P7" s="368"/>
      <c r="Q7" s="369"/>
      <c r="R7" s="70"/>
      <c r="S7" s="71"/>
      <c r="U7" s="74" t="s">
        <v>266</v>
      </c>
      <c r="V7" s="74" t="s">
        <v>73</v>
      </c>
      <c r="W7" s="74" t="s">
        <v>267</v>
      </c>
      <c r="X7" s="74" t="s">
        <v>74</v>
      </c>
      <c r="Y7" s="248" t="s">
        <v>380</v>
      </c>
      <c r="Z7" s="74" t="s">
        <v>266</v>
      </c>
      <c r="AA7" s="74" t="s">
        <v>106</v>
      </c>
      <c r="AB7" s="73" t="s">
        <v>192</v>
      </c>
    </row>
    <row r="8" spans="1:28" ht="36" customHeight="1" thickBot="1">
      <c r="A8" s="358"/>
      <c r="B8" s="359"/>
      <c r="C8" s="360"/>
      <c r="D8" s="193" t="s">
        <v>264</v>
      </c>
      <c r="E8" s="156" t="s">
        <v>164</v>
      </c>
      <c r="F8" s="365" t="s">
        <v>265</v>
      </c>
      <c r="G8" s="366"/>
      <c r="H8" s="367"/>
      <c r="I8" s="368"/>
      <c r="J8" s="368"/>
      <c r="K8" s="368"/>
      <c r="L8" s="368"/>
      <c r="M8" s="368"/>
      <c r="N8" s="368"/>
      <c r="O8" s="368"/>
      <c r="P8" s="368"/>
      <c r="Q8" s="369"/>
      <c r="R8" s="70"/>
      <c r="S8" s="71"/>
      <c r="U8" s="74" t="s">
        <v>268</v>
      </c>
      <c r="V8" s="74" t="s">
        <v>106</v>
      </c>
      <c r="W8" s="74" t="s">
        <v>269</v>
      </c>
      <c r="X8" s="74" t="s">
        <v>75</v>
      </c>
      <c r="Y8" s="74" t="s">
        <v>106</v>
      </c>
      <c r="Z8" s="74" t="s">
        <v>268</v>
      </c>
      <c r="AA8" s="74" t="s">
        <v>140</v>
      </c>
      <c r="AB8" s="73" t="s">
        <v>106</v>
      </c>
    </row>
    <row r="9" spans="1:28" ht="37.5" customHeight="1" thickBot="1">
      <c r="A9" s="370" t="s">
        <v>220</v>
      </c>
      <c r="B9" s="373" t="s">
        <v>20</v>
      </c>
      <c r="C9" s="374"/>
      <c r="D9" s="375" t="s">
        <v>21</v>
      </c>
      <c r="E9" s="376"/>
      <c r="F9" s="377" t="s">
        <v>70</v>
      </c>
      <c r="G9" s="378"/>
      <c r="H9" s="379"/>
      <c r="I9" s="194"/>
      <c r="J9" s="175"/>
      <c r="K9" s="175"/>
      <c r="L9" s="175"/>
      <c r="M9" s="175"/>
      <c r="N9" s="175"/>
      <c r="O9" s="113"/>
      <c r="P9" s="113"/>
      <c r="Q9" s="157"/>
      <c r="R9" s="70"/>
      <c r="S9" s="71"/>
      <c r="U9" s="74" t="s">
        <v>272</v>
      </c>
      <c r="W9" s="74" t="s">
        <v>273</v>
      </c>
      <c r="Z9" s="74" t="s">
        <v>272</v>
      </c>
      <c r="AA9" s="74" t="s">
        <v>141</v>
      </c>
    </row>
    <row r="10" spans="1:28" ht="39" customHeight="1" thickBot="1">
      <c r="A10" s="371"/>
      <c r="B10" s="380" t="s">
        <v>270</v>
      </c>
      <c r="C10" s="380"/>
      <c r="D10" s="381" t="s">
        <v>234</v>
      </c>
      <c r="E10" s="382"/>
      <c r="F10" s="383" t="s">
        <v>265</v>
      </c>
      <c r="G10" s="384"/>
      <c r="H10" s="385" t="s">
        <v>271</v>
      </c>
      <c r="I10" s="386"/>
      <c r="J10" s="386"/>
      <c r="K10" s="387"/>
      <c r="L10" s="394"/>
      <c r="M10" s="395"/>
      <c r="N10" s="395"/>
      <c r="O10" s="395"/>
      <c r="P10" s="395"/>
      <c r="Q10" s="396"/>
      <c r="R10" s="70"/>
      <c r="S10" s="71"/>
      <c r="U10" s="74" t="s">
        <v>274</v>
      </c>
      <c r="W10" s="74" t="s">
        <v>275</v>
      </c>
      <c r="Z10" s="74" t="s">
        <v>274</v>
      </c>
      <c r="AA10" s="74" t="s">
        <v>142</v>
      </c>
    </row>
    <row r="11" spans="1:28" ht="22.5" customHeight="1" thickBot="1">
      <c r="A11" s="371"/>
      <c r="B11" s="380" t="s">
        <v>143</v>
      </c>
      <c r="C11" s="373"/>
      <c r="D11" s="394"/>
      <c r="E11" s="395"/>
      <c r="F11" s="395"/>
      <c r="G11" s="395"/>
      <c r="H11" s="395"/>
      <c r="I11" s="396"/>
      <c r="J11" s="158"/>
      <c r="K11" s="159"/>
      <c r="L11" s="159"/>
      <c r="M11" s="159"/>
      <c r="N11" s="159"/>
      <c r="O11" s="159"/>
      <c r="P11" s="159"/>
      <c r="Q11" s="160"/>
      <c r="R11" s="70"/>
      <c r="S11" s="71"/>
      <c r="U11" s="74" t="s">
        <v>276</v>
      </c>
      <c r="W11" s="74" t="s">
        <v>263</v>
      </c>
      <c r="Z11" s="74" t="s">
        <v>276</v>
      </c>
    </row>
    <row r="12" spans="1:28" ht="22.5" customHeight="1" thickBot="1">
      <c r="A12" s="371"/>
      <c r="B12" s="380" t="s">
        <v>104</v>
      </c>
      <c r="C12" s="373"/>
      <c r="D12" s="394"/>
      <c r="E12" s="395"/>
      <c r="F12" s="395"/>
      <c r="G12" s="395"/>
      <c r="H12" s="395"/>
      <c r="I12" s="395"/>
      <c r="J12" s="395"/>
      <c r="K12" s="395"/>
      <c r="L12" s="395"/>
      <c r="M12" s="395"/>
      <c r="N12" s="395"/>
      <c r="O12" s="395"/>
      <c r="P12" s="395"/>
      <c r="Q12" s="396"/>
      <c r="R12" s="70"/>
      <c r="S12" s="71"/>
      <c r="W12" s="74" t="s">
        <v>266</v>
      </c>
      <c r="Z12" s="74" t="s">
        <v>367</v>
      </c>
    </row>
    <row r="13" spans="1:28" ht="23.25" customHeight="1" thickBot="1">
      <c r="A13" s="371"/>
      <c r="B13" s="380" t="s">
        <v>136</v>
      </c>
      <c r="C13" s="373"/>
      <c r="D13" s="377" t="s">
        <v>76</v>
      </c>
      <c r="E13" s="379"/>
      <c r="F13" s="403" t="s">
        <v>277</v>
      </c>
      <c r="G13" s="404"/>
      <c r="H13" s="404"/>
      <c r="I13" s="404"/>
      <c r="J13" s="404"/>
      <c r="K13" s="404"/>
      <c r="L13" s="404"/>
      <c r="M13" s="404"/>
      <c r="N13" s="405"/>
      <c r="O13" s="406"/>
      <c r="P13" s="407"/>
      <c r="Q13" s="408"/>
      <c r="R13" s="70"/>
      <c r="S13" s="71"/>
      <c r="W13" s="74" t="s">
        <v>268</v>
      </c>
    </row>
    <row r="14" spans="1:28" ht="22.5" customHeight="1" thickBot="1">
      <c r="A14" s="371"/>
      <c r="B14" s="388" t="s">
        <v>278</v>
      </c>
      <c r="C14" s="389"/>
      <c r="D14" s="390"/>
      <c r="E14" s="390"/>
      <c r="F14" s="390"/>
      <c r="G14" s="390"/>
      <c r="H14" s="389"/>
      <c r="I14" s="389"/>
      <c r="J14" s="389"/>
      <c r="K14" s="389"/>
      <c r="L14" s="389"/>
      <c r="M14" s="389"/>
      <c r="N14" s="389"/>
      <c r="O14" s="389"/>
      <c r="P14" s="389"/>
      <c r="Q14" s="391"/>
      <c r="R14" s="70"/>
      <c r="S14" s="71"/>
      <c r="W14" s="74" t="s">
        <v>272</v>
      </c>
    </row>
    <row r="15" spans="1:28" ht="32.25" customHeight="1" thickBot="1">
      <c r="A15" s="371"/>
      <c r="B15" s="392" t="s">
        <v>167</v>
      </c>
      <c r="C15" s="393"/>
      <c r="D15" s="397">
        <v>0</v>
      </c>
      <c r="E15" s="398"/>
      <c r="F15" s="398"/>
      <c r="G15" s="399"/>
      <c r="H15" s="400"/>
      <c r="I15" s="401"/>
      <c r="J15" s="401"/>
      <c r="K15" s="401"/>
      <c r="L15" s="401"/>
      <c r="M15" s="401"/>
      <c r="N15" s="401"/>
      <c r="O15" s="401"/>
      <c r="P15" s="401"/>
      <c r="Q15" s="402"/>
      <c r="R15" s="70"/>
      <c r="S15" s="71"/>
      <c r="U15" s="73"/>
      <c r="W15" s="74" t="s">
        <v>274</v>
      </c>
    </row>
    <row r="16" spans="1:28" ht="22.5" customHeight="1" thickBot="1">
      <c r="A16" s="371"/>
      <c r="B16" s="380" t="s">
        <v>117</v>
      </c>
      <c r="C16" s="373"/>
      <c r="D16" s="409"/>
      <c r="E16" s="410"/>
      <c r="F16" s="410"/>
      <c r="G16" s="410"/>
      <c r="H16" s="410"/>
      <c r="I16" s="410"/>
      <c r="J16" s="410"/>
      <c r="K16" s="410"/>
      <c r="L16" s="410"/>
      <c r="M16" s="410"/>
      <c r="N16" s="410"/>
      <c r="O16" s="410"/>
      <c r="P16" s="410"/>
      <c r="Q16" s="411"/>
      <c r="R16" s="70"/>
      <c r="S16" s="71"/>
      <c r="W16" s="74" t="s">
        <v>276</v>
      </c>
    </row>
    <row r="17" spans="1:27" ht="60" customHeight="1" thickBot="1">
      <c r="A17" s="371"/>
      <c r="B17" s="380" t="s">
        <v>22</v>
      </c>
      <c r="C17" s="373"/>
      <c r="D17" s="412"/>
      <c r="E17" s="413"/>
      <c r="F17" s="413"/>
      <c r="G17" s="413"/>
      <c r="H17" s="413"/>
      <c r="I17" s="413"/>
      <c r="J17" s="413"/>
      <c r="K17" s="413"/>
      <c r="L17" s="413"/>
      <c r="M17" s="413"/>
      <c r="N17" s="413"/>
      <c r="O17" s="413"/>
      <c r="P17" s="413"/>
      <c r="Q17" s="414"/>
      <c r="R17" s="70"/>
      <c r="S17" s="71"/>
      <c r="W17" s="74" t="s">
        <v>367</v>
      </c>
    </row>
    <row r="18" spans="1:27" ht="23.25" customHeight="1" thickBot="1">
      <c r="A18" s="372"/>
      <c r="B18" s="380" t="s">
        <v>105</v>
      </c>
      <c r="C18" s="373"/>
      <c r="D18" s="415"/>
      <c r="E18" s="416"/>
      <c r="F18" s="416"/>
      <c r="G18" s="416"/>
      <c r="H18" s="161" t="s">
        <v>62</v>
      </c>
      <c r="I18" s="416"/>
      <c r="J18" s="416"/>
      <c r="K18" s="416"/>
      <c r="L18" s="416"/>
      <c r="M18" s="416"/>
      <c r="N18" s="416"/>
      <c r="O18" s="416"/>
      <c r="P18" s="416"/>
      <c r="Q18" s="417"/>
      <c r="R18" s="70"/>
      <c r="S18" s="71"/>
    </row>
    <row r="19" spans="1:27" ht="27" customHeight="1" thickBot="1">
      <c r="A19" s="352" t="s">
        <v>375</v>
      </c>
      <c r="B19" s="353"/>
      <c r="C19" s="354"/>
      <c r="D19" s="388" t="s">
        <v>376</v>
      </c>
      <c r="E19" s="418"/>
      <c r="F19" s="419"/>
      <c r="G19" s="420"/>
      <c r="H19" s="421"/>
      <c r="I19" s="422" t="s">
        <v>377</v>
      </c>
      <c r="J19" s="423"/>
      <c r="K19" s="424"/>
      <c r="L19" s="425" t="s">
        <v>265</v>
      </c>
      <c r="M19" s="426"/>
      <c r="N19" s="426"/>
      <c r="O19" s="426"/>
      <c r="P19" s="426"/>
      <c r="Q19" s="427"/>
      <c r="R19" s="70"/>
      <c r="S19" s="71"/>
    </row>
    <row r="20" spans="1:27" ht="39" customHeight="1" thickBot="1">
      <c r="A20" s="358"/>
      <c r="B20" s="359"/>
      <c r="C20" s="360"/>
      <c r="D20" s="428" t="s">
        <v>378</v>
      </c>
      <c r="E20" s="429"/>
      <c r="F20" s="430"/>
      <c r="G20" s="431"/>
      <c r="H20" s="431"/>
      <c r="I20" s="431"/>
      <c r="J20" s="431"/>
      <c r="K20" s="431"/>
      <c r="L20" s="431"/>
      <c r="M20" s="431"/>
      <c r="N20" s="431"/>
      <c r="O20" s="431"/>
      <c r="P20" s="431"/>
      <c r="Q20" s="432"/>
      <c r="R20" s="70"/>
      <c r="S20" s="71"/>
    </row>
    <row r="21" spans="1:27" ht="39" customHeight="1" thickBot="1">
      <c r="A21" s="352" t="s">
        <v>221</v>
      </c>
      <c r="B21" s="353"/>
      <c r="C21" s="354"/>
      <c r="D21" s="433" t="s">
        <v>116</v>
      </c>
      <c r="E21" s="434"/>
      <c r="F21" s="435"/>
      <c r="G21" s="435"/>
      <c r="H21" s="435"/>
      <c r="I21" s="434"/>
      <c r="J21" s="434"/>
      <c r="K21" s="434"/>
      <c r="L21" s="436"/>
      <c r="M21" s="377" t="s">
        <v>77</v>
      </c>
      <c r="N21" s="378"/>
      <c r="O21" s="378"/>
      <c r="P21" s="378"/>
      <c r="Q21" s="379"/>
      <c r="R21" s="70"/>
      <c r="S21" s="71"/>
    </row>
    <row r="22" spans="1:27" ht="39" customHeight="1" thickBot="1">
      <c r="A22" s="437" t="s">
        <v>279</v>
      </c>
      <c r="B22" s="438"/>
      <c r="C22" s="439"/>
      <c r="D22" s="381" t="s">
        <v>65</v>
      </c>
      <c r="E22" s="440"/>
      <c r="F22" s="377" t="s">
        <v>144</v>
      </c>
      <c r="G22" s="378"/>
      <c r="H22" s="379"/>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1">
        <f>'様式-1-Ⅰ（プラント）'!H2</f>
        <v>24080902</v>
      </c>
      <c r="H2" s="442"/>
      <c r="I2" s="442"/>
      <c r="J2" s="442"/>
      <c r="K2" s="442"/>
      <c r="L2" s="4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4" t="s">
        <v>283</v>
      </c>
      <c r="B4" s="444"/>
      <c r="C4" s="444"/>
      <c r="D4" s="444"/>
      <c r="E4" s="444"/>
      <c r="F4" s="444"/>
      <c r="G4" s="444"/>
      <c r="H4" s="444"/>
      <c r="I4" s="444"/>
      <c r="J4" s="444"/>
      <c r="K4" s="444"/>
      <c r="L4" s="444"/>
      <c r="M4" s="4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445" t="s">
        <v>79</v>
      </c>
      <c r="D5" s="446"/>
      <c r="E5" s="446"/>
      <c r="F5" s="446"/>
      <c r="G5" s="446"/>
      <c r="H5" s="446"/>
      <c r="I5" s="446"/>
      <c r="J5" s="446"/>
      <c r="K5" s="4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48" t="s">
        <v>80</v>
      </c>
      <c r="B7" s="449"/>
      <c r="C7" s="450"/>
      <c r="D7" s="133" t="s">
        <v>36</v>
      </c>
      <c r="E7" s="454"/>
      <c r="F7" s="455"/>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51"/>
      <c r="B8" s="452"/>
      <c r="C8" s="453"/>
      <c r="D8" s="133" t="s">
        <v>37</v>
      </c>
      <c r="E8" s="456" t="s">
        <v>78</v>
      </c>
      <c r="F8" s="457"/>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48" t="s">
        <v>81</v>
      </c>
      <c r="B9" s="449"/>
      <c r="C9" s="450"/>
      <c r="D9" s="133" t="s">
        <v>36</v>
      </c>
      <c r="E9" s="458"/>
      <c r="F9" s="459"/>
      <c r="G9" s="460" t="s">
        <v>172</v>
      </c>
      <c r="H9" s="461"/>
      <c r="I9" s="461"/>
      <c r="J9" s="461"/>
      <c r="K9" s="462"/>
      <c r="L9" s="463" t="s">
        <v>163</v>
      </c>
      <c r="M9" s="464"/>
      <c r="N9" s="87"/>
      <c r="O9" s="71"/>
      <c r="P9" s="90"/>
      <c r="Q9" s="90"/>
      <c r="R9" s="90"/>
      <c r="S9" s="90"/>
      <c r="T9" s="74" t="s">
        <v>275</v>
      </c>
      <c r="U9" s="74"/>
      <c r="V9" s="74"/>
      <c r="W9" s="74"/>
      <c r="X9" s="74"/>
      <c r="Y9" s="90" t="s">
        <v>233</v>
      </c>
      <c r="Z9" s="90"/>
      <c r="AA9" s="90" t="s">
        <v>233</v>
      </c>
      <c r="AB9" s="90" t="s">
        <v>301</v>
      </c>
      <c r="AC9" s="99" t="s">
        <v>225</v>
      </c>
    </row>
    <row r="10" spans="1:37" ht="27" customHeight="1">
      <c r="A10" s="451"/>
      <c r="B10" s="452"/>
      <c r="C10" s="453"/>
      <c r="D10" s="177" t="s">
        <v>37</v>
      </c>
      <c r="E10" s="465" t="s">
        <v>55</v>
      </c>
      <c r="F10" s="466"/>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516" t="s">
        <v>303</v>
      </c>
      <c r="B12" s="517"/>
      <c r="C12" s="132" t="s">
        <v>38</v>
      </c>
      <c r="D12" s="133" t="s">
        <v>21</v>
      </c>
      <c r="E12" s="456" t="s">
        <v>70</v>
      </c>
      <c r="F12" s="457"/>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518"/>
      <c r="B13" s="519"/>
      <c r="C13" s="134" t="s">
        <v>304</v>
      </c>
      <c r="D13" s="202" t="s">
        <v>234</v>
      </c>
      <c r="E13" s="203" t="s">
        <v>265</v>
      </c>
      <c r="F13" s="522" t="s">
        <v>305</v>
      </c>
      <c r="G13" s="523"/>
      <c r="H13" s="523"/>
      <c r="I13" s="524"/>
      <c r="J13" s="525"/>
      <c r="K13" s="525"/>
      <c r="L13" s="525"/>
      <c r="M13" s="526"/>
      <c r="N13" s="87"/>
      <c r="O13" s="87"/>
      <c r="P13" s="90"/>
      <c r="Q13" s="90"/>
      <c r="R13" s="90"/>
      <c r="S13" s="90"/>
      <c r="T13" s="74" t="s">
        <v>272</v>
      </c>
      <c r="U13" s="74"/>
      <c r="V13" s="74"/>
      <c r="W13" s="74"/>
      <c r="X13" s="74"/>
      <c r="Y13" s="74"/>
      <c r="Z13" s="74"/>
      <c r="AA13" s="74"/>
      <c r="AB13" s="74"/>
      <c r="AC13" s="74"/>
    </row>
    <row r="14" spans="1:37" ht="18" customHeight="1" thickBot="1">
      <c r="A14" s="518"/>
      <c r="B14" s="519"/>
      <c r="C14" s="135" t="s">
        <v>143</v>
      </c>
      <c r="D14" s="469"/>
      <c r="E14" s="470"/>
      <c r="F14" s="471"/>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518"/>
      <c r="B15" s="519"/>
      <c r="C15" s="139" t="s">
        <v>145</v>
      </c>
      <c r="D15" s="469"/>
      <c r="E15" s="470"/>
      <c r="F15" s="470"/>
      <c r="G15" s="470"/>
      <c r="H15" s="470"/>
      <c r="I15" s="470"/>
      <c r="J15" s="470"/>
      <c r="K15" s="470"/>
      <c r="L15" s="470"/>
      <c r="M15" s="471"/>
      <c r="N15" s="87"/>
      <c r="O15" s="87"/>
      <c r="P15" s="90"/>
      <c r="Q15" s="90"/>
      <c r="R15" s="90"/>
      <c r="S15" s="90"/>
      <c r="T15" s="74" t="s">
        <v>276</v>
      </c>
      <c r="U15" s="90"/>
      <c r="V15" s="90"/>
      <c r="W15" s="90"/>
      <c r="X15" s="90"/>
      <c r="Y15" s="90"/>
      <c r="Z15" s="90"/>
      <c r="AA15" s="90"/>
      <c r="AB15" s="90"/>
      <c r="AC15" s="90"/>
    </row>
    <row r="16" spans="1:37" ht="18" customHeight="1" thickBot="1">
      <c r="A16" s="518"/>
      <c r="B16" s="519"/>
      <c r="C16" s="139" t="s">
        <v>136</v>
      </c>
      <c r="D16" s="204" t="s">
        <v>76</v>
      </c>
      <c r="E16" s="472" t="s">
        <v>306</v>
      </c>
      <c r="F16" s="473"/>
      <c r="G16" s="473"/>
      <c r="H16" s="473"/>
      <c r="I16" s="473"/>
      <c r="J16" s="473"/>
      <c r="K16" s="473"/>
      <c r="L16" s="474"/>
      <c r="M16" s="475"/>
      <c r="N16" s="87"/>
      <c r="O16" s="87"/>
      <c r="P16" s="90"/>
      <c r="Q16" s="90"/>
      <c r="R16" s="90"/>
      <c r="S16" s="90"/>
      <c r="T16" s="74" t="s">
        <v>367</v>
      </c>
      <c r="U16" s="90"/>
      <c r="V16" s="90"/>
      <c r="W16" s="90"/>
      <c r="X16" s="90"/>
      <c r="Y16" s="90"/>
      <c r="Z16" s="90"/>
      <c r="AA16" s="90"/>
      <c r="AB16" s="90"/>
      <c r="AC16" s="90"/>
    </row>
    <row r="17" spans="1:29" ht="18" customHeight="1" thickBot="1">
      <c r="A17" s="518"/>
      <c r="B17" s="519"/>
      <c r="C17" s="135" t="s">
        <v>40</v>
      </c>
      <c r="D17" s="456" t="s">
        <v>78</v>
      </c>
      <c r="E17" s="457"/>
      <c r="F17" s="476" t="s">
        <v>307</v>
      </c>
      <c r="G17" s="477"/>
      <c r="H17" s="477"/>
      <c r="I17" s="477"/>
      <c r="J17" s="477"/>
      <c r="K17" s="477"/>
      <c r="L17" s="477"/>
      <c r="M17" s="478"/>
      <c r="N17" s="93"/>
      <c r="O17" s="93"/>
      <c r="P17" s="87"/>
      <c r="Q17" s="87"/>
      <c r="R17" s="87"/>
      <c r="S17" s="87"/>
      <c r="T17" s="87"/>
      <c r="U17" s="87"/>
      <c r="V17" s="87"/>
      <c r="W17" s="87"/>
      <c r="X17" s="87"/>
      <c r="Y17" s="87"/>
      <c r="Z17" s="87"/>
      <c r="AA17" s="87"/>
      <c r="AB17" s="87"/>
      <c r="AC17" s="87"/>
    </row>
    <row r="18" spans="1:29" ht="18" customHeight="1" thickBot="1">
      <c r="A18" s="518"/>
      <c r="B18" s="519"/>
      <c r="C18" s="141" t="s">
        <v>41</v>
      </c>
      <c r="D18" s="142" t="s">
        <v>42</v>
      </c>
      <c r="E18" s="479"/>
      <c r="F18" s="480"/>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8"/>
      <c r="B19" s="519"/>
      <c r="C19" s="481" t="s">
        <v>308</v>
      </c>
      <c r="D19" s="482"/>
      <c r="E19" s="483"/>
      <c r="F19" s="484"/>
      <c r="G19" s="485"/>
      <c r="H19" s="485"/>
      <c r="I19" s="485"/>
      <c r="J19" s="485"/>
      <c r="K19" s="485"/>
      <c r="L19" s="485"/>
      <c r="M19" s="486"/>
      <c r="N19" s="87"/>
      <c r="O19" s="87"/>
      <c r="P19" s="90"/>
      <c r="Q19" s="90"/>
      <c r="R19" s="90"/>
      <c r="S19" s="90"/>
      <c r="U19" s="74"/>
      <c r="V19" s="74"/>
      <c r="W19" s="74"/>
      <c r="X19" s="74"/>
      <c r="Y19" s="74"/>
      <c r="Z19" s="74"/>
      <c r="AA19" s="74"/>
      <c r="AB19" s="74"/>
      <c r="AC19" s="74"/>
    </row>
    <row r="20" spans="1:29" ht="27" customHeight="1" thickBot="1">
      <c r="A20" s="518"/>
      <c r="B20" s="519"/>
      <c r="C20" s="139" t="s">
        <v>168</v>
      </c>
      <c r="D20" s="487">
        <v>0</v>
      </c>
      <c r="E20" s="488"/>
      <c r="F20" s="206"/>
      <c r="G20" s="489"/>
      <c r="H20" s="489"/>
      <c r="I20" s="489"/>
      <c r="J20" s="489"/>
      <c r="K20" s="489"/>
      <c r="L20" s="489"/>
      <c r="M20" s="490"/>
      <c r="N20" s="87"/>
      <c r="O20" s="87"/>
      <c r="P20" s="90"/>
      <c r="Q20" s="90"/>
      <c r="R20" s="90"/>
      <c r="S20" s="90"/>
      <c r="T20" s="90"/>
      <c r="U20" s="90"/>
      <c r="V20" s="90"/>
      <c r="W20" s="90"/>
      <c r="X20" s="90"/>
      <c r="Y20" s="90"/>
      <c r="Z20" s="90"/>
      <c r="AA20" s="90"/>
      <c r="AB20" s="90"/>
      <c r="AC20" s="90"/>
    </row>
    <row r="21" spans="1:29" ht="18" customHeight="1" thickBot="1">
      <c r="A21" s="518"/>
      <c r="B21" s="519"/>
      <c r="C21" s="135" t="s">
        <v>127</v>
      </c>
      <c r="D21" s="491"/>
      <c r="E21" s="492"/>
      <c r="F21" s="492"/>
      <c r="G21" s="492"/>
      <c r="H21" s="492"/>
      <c r="I21" s="492"/>
      <c r="J21" s="492"/>
      <c r="K21" s="492"/>
      <c r="L21" s="492"/>
      <c r="M21" s="493"/>
      <c r="N21" s="87"/>
      <c r="O21" s="87"/>
      <c r="P21" s="90"/>
      <c r="Q21" s="90"/>
      <c r="R21" s="90"/>
      <c r="S21" s="90"/>
      <c r="T21" s="90"/>
      <c r="U21" s="90"/>
      <c r="V21" s="90"/>
      <c r="W21" s="90"/>
      <c r="X21" s="90"/>
      <c r="Y21" s="90"/>
      <c r="Z21" s="90"/>
      <c r="AA21" s="90"/>
      <c r="AB21" s="90"/>
      <c r="AC21" s="90"/>
    </row>
    <row r="22" spans="1:29" ht="46.5" customHeight="1" thickBot="1">
      <c r="A22" s="518"/>
      <c r="B22" s="519"/>
      <c r="C22" s="135" t="s">
        <v>146</v>
      </c>
      <c r="D22" s="494"/>
      <c r="E22" s="495"/>
      <c r="F22" s="495"/>
      <c r="G22" s="495"/>
      <c r="H22" s="495"/>
      <c r="I22" s="495"/>
      <c r="J22" s="495"/>
      <c r="K22" s="495"/>
      <c r="L22" s="495"/>
      <c r="M22" s="496"/>
      <c r="N22" s="87"/>
      <c r="O22" s="87"/>
      <c r="P22" s="90"/>
      <c r="Q22" s="90"/>
      <c r="R22" s="90"/>
      <c r="S22" s="90"/>
      <c r="T22" s="90"/>
      <c r="U22" s="90"/>
      <c r="V22" s="90"/>
      <c r="W22" s="90"/>
      <c r="X22" s="90"/>
      <c r="Y22" s="90"/>
      <c r="Z22" s="90"/>
      <c r="AA22" s="90"/>
      <c r="AB22" s="90"/>
      <c r="AC22" s="90"/>
    </row>
    <row r="23" spans="1:29" ht="18" customHeight="1" thickBot="1">
      <c r="A23" s="518"/>
      <c r="B23" s="519"/>
      <c r="C23" s="135" t="s">
        <v>128</v>
      </c>
      <c r="D23" s="500"/>
      <c r="E23" s="467"/>
      <c r="F23" s="140" t="s">
        <v>62</v>
      </c>
      <c r="G23" s="467"/>
      <c r="H23" s="467"/>
      <c r="I23" s="467"/>
      <c r="J23" s="467"/>
      <c r="K23" s="467"/>
      <c r="L23" s="467"/>
      <c r="M23" s="468"/>
      <c r="N23" s="87"/>
      <c r="O23" s="87"/>
      <c r="P23" s="90"/>
      <c r="Q23" s="90"/>
      <c r="R23" s="90"/>
      <c r="S23" s="90"/>
      <c r="T23" s="90"/>
      <c r="U23" s="90"/>
      <c r="V23" s="90"/>
      <c r="W23" s="90"/>
      <c r="X23" s="90"/>
      <c r="Y23" s="90"/>
      <c r="Z23" s="90"/>
      <c r="AA23" s="90"/>
      <c r="AB23" s="90"/>
      <c r="AC23" s="90"/>
    </row>
    <row r="24" spans="1:29" ht="18" customHeight="1" thickBot="1">
      <c r="A24" s="518"/>
      <c r="B24" s="519"/>
      <c r="C24" s="135" t="s">
        <v>68</v>
      </c>
      <c r="D24" s="497"/>
      <c r="E24" s="498"/>
      <c r="F24" s="498"/>
      <c r="G24" s="498"/>
      <c r="H24" s="498"/>
      <c r="I24" s="498"/>
      <c r="J24" s="498"/>
      <c r="K24" s="498"/>
      <c r="L24" s="498"/>
      <c r="M24" s="499"/>
      <c r="N24" s="92"/>
      <c r="O24" s="92"/>
      <c r="P24" s="87"/>
      <c r="Q24" s="87"/>
      <c r="R24" s="87"/>
      <c r="S24" s="87"/>
      <c r="T24" s="87"/>
      <c r="U24" s="87"/>
      <c r="V24" s="87"/>
      <c r="W24" s="87"/>
      <c r="X24" s="87"/>
      <c r="Y24" s="87"/>
      <c r="Z24" s="87"/>
      <c r="AA24" s="87"/>
      <c r="AB24" s="87"/>
      <c r="AC24" s="87"/>
    </row>
    <row r="25" spans="1:29" ht="18" customHeight="1" thickBot="1">
      <c r="A25" s="520"/>
      <c r="B25" s="521"/>
      <c r="C25" s="135" t="s">
        <v>129</v>
      </c>
      <c r="D25" s="500"/>
      <c r="E25" s="467"/>
      <c r="F25" s="140" t="s">
        <v>62</v>
      </c>
      <c r="G25" s="467"/>
      <c r="H25" s="467"/>
      <c r="I25" s="467"/>
      <c r="J25" s="467"/>
      <c r="K25" s="467"/>
      <c r="L25" s="467"/>
      <c r="M25" s="468"/>
      <c r="N25" s="93"/>
      <c r="O25" s="93"/>
      <c r="P25" s="87"/>
      <c r="Q25" s="87"/>
      <c r="R25" s="87"/>
      <c r="S25" s="87"/>
      <c r="T25" s="87"/>
      <c r="U25" s="87"/>
      <c r="V25" s="87"/>
      <c r="W25" s="87"/>
      <c r="X25" s="87"/>
      <c r="Y25" s="87"/>
      <c r="Z25" s="87"/>
      <c r="AA25" s="87"/>
      <c r="AB25" s="87"/>
      <c r="AC25" s="87"/>
    </row>
    <row r="26" spans="1:29" ht="18" customHeight="1" thickBot="1">
      <c r="A26" s="501" t="s">
        <v>309</v>
      </c>
      <c r="B26" s="502"/>
      <c r="C26" s="503"/>
      <c r="D26" s="145" t="s">
        <v>43</v>
      </c>
      <c r="E26" s="146" t="s">
        <v>70</v>
      </c>
      <c r="F26" s="510" t="s">
        <v>147</v>
      </c>
      <c r="G26" s="511"/>
      <c r="H26" s="511"/>
      <c r="I26" s="456" t="s">
        <v>78</v>
      </c>
      <c r="J26" s="512"/>
      <c r="K26" s="512"/>
      <c r="L26" s="512"/>
      <c r="M26" s="457"/>
      <c r="N26" s="96"/>
      <c r="O26" s="71"/>
      <c r="P26" s="90"/>
      <c r="Q26" s="90"/>
      <c r="R26" s="90"/>
      <c r="S26" s="90"/>
      <c r="T26" s="90"/>
      <c r="U26" s="90"/>
      <c r="V26" s="90"/>
      <c r="W26" s="90"/>
      <c r="X26" s="90"/>
      <c r="Y26" s="90"/>
      <c r="Z26" s="90"/>
      <c r="AA26" s="90"/>
      <c r="AB26" s="90"/>
      <c r="AC26" s="90"/>
    </row>
    <row r="27" spans="1:29" ht="18" customHeight="1" thickBot="1">
      <c r="A27" s="504"/>
      <c r="B27" s="505"/>
      <c r="C27" s="506"/>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4"/>
      <c r="B28" s="505"/>
      <c r="C28" s="506"/>
      <c r="D28" s="133" t="s">
        <v>310</v>
      </c>
      <c r="E28" s="151" t="s">
        <v>85</v>
      </c>
      <c r="F28" s="513"/>
      <c r="G28" s="514"/>
      <c r="H28" s="514"/>
      <c r="I28" s="514"/>
      <c r="J28" s="514"/>
      <c r="K28" s="514"/>
      <c r="L28" s="514"/>
      <c r="M28" s="515"/>
      <c r="N28" s="94"/>
      <c r="O28" s="95"/>
      <c r="P28" s="95"/>
      <c r="R28" s="90"/>
      <c r="S28" s="90"/>
      <c r="T28" s="90"/>
      <c r="U28" s="90"/>
      <c r="V28" s="90"/>
      <c r="W28" s="90"/>
      <c r="X28" s="90"/>
      <c r="Y28" s="90"/>
      <c r="Z28" s="90"/>
      <c r="AA28" s="90"/>
      <c r="AB28" s="90"/>
      <c r="AC28" s="90"/>
    </row>
    <row r="29" spans="1:29" s="99" customFormat="1" ht="18" customHeight="1" thickBot="1">
      <c r="A29" s="504"/>
      <c r="B29" s="505"/>
      <c r="C29" s="506"/>
      <c r="D29" s="135" t="s">
        <v>68</v>
      </c>
      <c r="E29" s="497"/>
      <c r="F29" s="498"/>
      <c r="G29" s="498"/>
      <c r="H29" s="498"/>
      <c r="I29" s="498"/>
      <c r="J29" s="498"/>
      <c r="K29" s="498"/>
      <c r="L29" s="498"/>
      <c r="M29" s="499"/>
      <c r="N29" s="98"/>
      <c r="O29" s="98"/>
      <c r="R29" s="90"/>
      <c r="S29" s="90"/>
      <c r="T29" s="90"/>
      <c r="U29" s="90"/>
      <c r="V29" s="90"/>
      <c r="W29" s="90"/>
      <c r="X29" s="90"/>
      <c r="Y29" s="90"/>
      <c r="Z29" s="90"/>
      <c r="AA29" s="90"/>
      <c r="AB29" s="90"/>
      <c r="AC29" s="90"/>
    </row>
    <row r="30" spans="1:29" s="99" customFormat="1" ht="18" customHeight="1" thickBot="1">
      <c r="A30" s="507"/>
      <c r="B30" s="508"/>
      <c r="C30" s="509"/>
      <c r="D30" s="152" t="s">
        <v>39</v>
      </c>
      <c r="E30" s="500"/>
      <c r="F30" s="467"/>
      <c r="G30" s="153" t="s">
        <v>62</v>
      </c>
      <c r="H30" s="467"/>
      <c r="I30" s="467"/>
      <c r="J30" s="467"/>
      <c r="K30" s="467"/>
      <c r="L30" s="467"/>
      <c r="M30" s="468"/>
      <c r="N30" s="98"/>
      <c r="O30" s="98"/>
      <c r="R30" s="90"/>
      <c r="S30" s="90"/>
      <c r="T30" s="90"/>
      <c r="U30" s="90"/>
      <c r="V30" s="90"/>
      <c r="W30" s="90"/>
      <c r="X30" s="90"/>
      <c r="Y30" s="90"/>
      <c r="Z30" s="90"/>
      <c r="AA30" s="90"/>
      <c r="AB30" s="90"/>
      <c r="AC30" s="90"/>
    </row>
    <row r="31" spans="1:29" ht="18" customHeight="1" thickBot="1">
      <c r="A31" s="501" t="s">
        <v>382</v>
      </c>
      <c r="B31" s="502"/>
      <c r="C31" s="503"/>
      <c r="D31" s="251" t="s">
        <v>383</v>
      </c>
      <c r="E31" s="146"/>
      <c r="F31" s="528"/>
      <c r="G31" s="529"/>
      <c r="H31" s="207"/>
      <c r="I31" s="207"/>
      <c r="J31" s="208"/>
      <c r="K31" s="530" t="s">
        <v>392</v>
      </c>
      <c r="L31" s="531"/>
      <c r="M31" s="532"/>
      <c r="N31" s="96"/>
      <c r="O31" s="71"/>
      <c r="P31" s="90"/>
      <c r="R31" s="90"/>
      <c r="S31" s="90"/>
      <c r="T31" s="90"/>
      <c r="U31" s="90"/>
      <c r="V31" s="90"/>
      <c r="W31" s="90"/>
      <c r="X31" s="90"/>
      <c r="Y31" s="90"/>
      <c r="Z31" s="90"/>
      <c r="AA31" s="90"/>
      <c r="AB31" s="90"/>
      <c r="AC31" s="90"/>
    </row>
    <row r="32" spans="1:29" ht="33" customHeight="1" thickBot="1">
      <c r="A32" s="504"/>
      <c r="B32" s="505"/>
      <c r="C32" s="506"/>
      <c r="D32" s="249" t="s">
        <v>384</v>
      </c>
      <c r="E32" s="533"/>
      <c r="F32" s="534"/>
      <c r="G32" s="534"/>
      <c r="H32" s="534"/>
      <c r="I32" s="534"/>
      <c r="J32" s="535"/>
      <c r="K32" s="536" t="s">
        <v>265</v>
      </c>
      <c r="L32" s="537"/>
      <c r="M32" s="538"/>
      <c r="N32" s="87"/>
      <c r="O32" s="87"/>
      <c r="P32" s="90"/>
      <c r="R32" s="90"/>
      <c r="S32" s="90"/>
      <c r="T32" s="90"/>
      <c r="U32" s="90"/>
      <c r="V32" s="90"/>
      <c r="W32" s="90"/>
      <c r="X32" s="90"/>
      <c r="Y32" s="90"/>
      <c r="Z32" s="90"/>
      <c r="AA32" s="90"/>
      <c r="AB32" s="90"/>
      <c r="AC32" s="90"/>
    </row>
    <row r="33" spans="1:30" ht="33" customHeight="1" thickBot="1">
      <c r="A33" s="507"/>
      <c r="B33" s="508"/>
      <c r="C33" s="509"/>
      <c r="D33" s="249" t="s">
        <v>385</v>
      </c>
      <c r="E33" s="533"/>
      <c r="F33" s="534"/>
      <c r="G33" s="534"/>
      <c r="H33" s="534"/>
      <c r="I33" s="534"/>
      <c r="J33" s="535"/>
      <c r="K33" s="536" t="s">
        <v>265</v>
      </c>
      <c r="L33" s="537"/>
      <c r="M33" s="538"/>
      <c r="N33" s="87"/>
      <c r="O33" s="87"/>
      <c r="P33" s="90"/>
      <c r="R33" s="90"/>
      <c r="S33" s="90"/>
      <c r="T33" s="90"/>
      <c r="U33" s="90"/>
      <c r="V33" s="90"/>
      <c r="W33" s="90"/>
      <c r="X33" s="90"/>
      <c r="Y33" s="90"/>
      <c r="Z33" s="90"/>
      <c r="AA33" s="90"/>
      <c r="AB33" s="90"/>
      <c r="AC33" s="90"/>
    </row>
    <row r="34" spans="1:30" ht="24" customHeight="1" thickBot="1">
      <c r="A34" s="448" t="s">
        <v>311</v>
      </c>
      <c r="B34" s="449"/>
      <c r="C34" s="450"/>
      <c r="D34" s="177" t="s">
        <v>118</v>
      </c>
      <c r="E34" s="539" t="s">
        <v>157</v>
      </c>
      <c r="F34" s="540"/>
      <c r="G34" s="540"/>
      <c r="H34" s="541"/>
      <c r="I34" s="542" t="s">
        <v>312</v>
      </c>
      <c r="J34" s="543"/>
      <c r="K34" s="544" t="s">
        <v>313</v>
      </c>
      <c r="L34" s="545"/>
      <c r="M34" s="546"/>
      <c r="N34" s="87"/>
      <c r="O34" s="71"/>
      <c r="Q34" s="90"/>
      <c r="R34" s="90"/>
      <c r="S34" s="90"/>
      <c r="T34" s="90"/>
      <c r="U34" s="90"/>
      <c r="V34" s="90"/>
      <c r="W34" s="90"/>
      <c r="X34" s="90"/>
      <c r="Y34" s="90"/>
      <c r="Z34" s="90"/>
      <c r="AA34" s="90"/>
      <c r="AB34" s="90"/>
      <c r="AC34" s="90"/>
    </row>
    <row r="35" spans="1:30" s="176" customFormat="1" ht="21" customHeight="1" thickBot="1">
      <c r="A35" s="451"/>
      <c r="B35" s="452"/>
      <c r="C35" s="453"/>
      <c r="D35" s="177" t="s">
        <v>44</v>
      </c>
      <c r="E35" s="547" t="s">
        <v>84</v>
      </c>
      <c r="F35" s="548"/>
      <c r="G35" s="548"/>
      <c r="H35" s="548"/>
      <c r="I35" s="548"/>
      <c r="J35" s="548"/>
      <c r="K35" s="548"/>
      <c r="L35" s="548"/>
      <c r="M35" s="549"/>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7" t="s">
        <v>381</v>
      </c>
      <c r="C39" s="527"/>
      <c r="D39" s="527"/>
      <c r="E39" s="527"/>
      <c r="F39" s="527"/>
      <c r="G39" s="527"/>
      <c r="H39" s="527"/>
      <c r="I39" s="527"/>
      <c r="J39" s="527"/>
      <c r="K39" s="527"/>
      <c r="L39" s="527"/>
      <c r="M39" s="527"/>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6" t="s">
        <v>0</v>
      </c>
      <c r="I2" s="347"/>
      <c r="J2" s="441">
        <f>'様式-1-Ⅰ（プラント）'!H2</f>
        <v>24080902</v>
      </c>
      <c r="K2" s="442"/>
      <c r="L2" s="442"/>
      <c r="M2" s="442"/>
      <c r="N2" s="442"/>
      <c r="O2" s="442"/>
      <c r="P2" s="443"/>
      <c r="Q2" s="192"/>
      <c r="R2" s="70"/>
      <c r="S2" s="70"/>
    </row>
    <row r="3" spans="1:24" ht="15.75" customHeight="1" thickBot="1">
      <c r="A3" s="351" t="s">
        <v>314</v>
      </c>
      <c r="B3" s="351"/>
      <c r="C3" s="351"/>
      <c r="D3" s="351"/>
      <c r="E3" s="351"/>
      <c r="F3" s="351"/>
      <c r="G3" s="351"/>
      <c r="H3" s="351"/>
      <c r="I3" s="351"/>
      <c r="J3" s="351"/>
      <c r="K3" s="351"/>
      <c r="L3" s="351"/>
      <c r="M3" s="351"/>
      <c r="N3" s="351"/>
      <c r="O3" s="351"/>
      <c r="P3" s="351"/>
      <c r="Q3" s="351"/>
      <c r="R3" s="70"/>
      <c r="S3" s="70"/>
    </row>
    <row r="4" spans="1:24" ht="24.95" customHeight="1" thickBot="1">
      <c r="A4" s="550" t="s">
        <v>315</v>
      </c>
      <c r="B4" s="551"/>
      <c r="C4" s="552"/>
      <c r="D4" s="556" t="s">
        <v>130</v>
      </c>
      <c r="E4" s="209" t="s">
        <v>154</v>
      </c>
      <c r="F4" s="558" t="s">
        <v>83</v>
      </c>
      <c r="G4" s="559"/>
      <c r="H4" s="559"/>
      <c r="I4" s="559"/>
      <c r="J4" s="560"/>
      <c r="K4" s="561" t="s">
        <v>316</v>
      </c>
      <c r="L4" s="562"/>
      <c r="M4" s="562"/>
      <c r="N4" s="562"/>
      <c r="O4" s="562"/>
      <c r="P4" s="562"/>
      <c r="Q4" s="563"/>
      <c r="R4" s="70"/>
      <c r="S4" s="71"/>
      <c r="U4" s="110" t="s">
        <v>149</v>
      </c>
      <c r="X4" s="80" t="s">
        <v>153</v>
      </c>
    </row>
    <row r="5" spans="1:24" ht="15" customHeight="1" thickBot="1">
      <c r="A5" s="553"/>
      <c r="B5" s="554"/>
      <c r="C5" s="555"/>
      <c r="D5" s="557"/>
      <c r="E5" s="210" t="s">
        <v>317</v>
      </c>
      <c r="F5" s="564"/>
      <c r="G5" s="565"/>
      <c r="H5" s="565"/>
      <c r="I5" s="565"/>
      <c r="J5" s="565"/>
      <c r="K5" s="565"/>
      <c r="L5" s="565"/>
      <c r="M5" s="565"/>
      <c r="N5" s="565"/>
      <c r="O5" s="565"/>
      <c r="P5" s="565"/>
      <c r="Q5" s="566"/>
      <c r="R5" s="70"/>
      <c r="S5" s="70"/>
      <c r="U5" s="80" t="s">
        <v>150</v>
      </c>
      <c r="X5" s="111" t="s">
        <v>155</v>
      </c>
    </row>
    <row r="6" spans="1:24" ht="15" customHeight="1" thickBot="1">
      <c r="A6" s="553"/>
      <c r="B6" s="554"/>
      <c r="C6" s="555"/>
      <c r="D6" s="557"/>
      <c r="E6" s="211" t="s">
        <v>318</v>
      </c>
      <c r="F6" s="564"/>
      <c r="G6" s="565"/>
      <c r="H6" s="565"/>
      <c r="I6" s="565"/>
      <c r="J6" s="565"/>
      <c r="K6" s="565"/>
      <c r="L6" s="565"/>
      <c r="M6" s="565"/>
      <c r="N6" s="565"/>
      <c r="O6" s="565"/>
      <c r="P6" s="565"/>
      <c r="Q6" s="566"/>
      <c r="R6" s="70"/>
      <c r="S6" s="70"/>
      <c r="U6" s="80" t="s">
        <v>151</v>
      </c>
      <c r="X6" s="111" t="s">
        <v>156</v>
      </c>
    </row>
    <row r="7" spans="1:24" ht="15" customHeight="1" thickBot="1">
      <c r="A7" s="553"/>
      <c r="B7" s="554"/>
      <c r="C7" s="555"/>
      <c r="D7" s="557"/>
      <c r="E7" s="210" t="s">
        <v>319</v>
      </c>
      <c r="F7" s="564"/>
      <c r="G7" s="565"/>
      <c r="H7" s="565"/>
      <c r="I7" s="565"/>
      <c r="J7" s="565"/>
      <c r="K7" s="565"/>
      <c r="L7" s="565"/>
      <c r="M7" s="565"/>
      <c r="N7" s="565"/>
      <c r="O7" s="565"/>
      <c r="P7" s="565"/>
      <c r="Q7" s="566"/>
      <c r="R7" s="70"/>
      <c r="S7" s="70"/>
      <c r="U7" s="80" t="s">
        <v>152</v>
      </c>
      <c r="X7" s="111" t="s">
        <v>158</v>
      </c>
    </row>
    <row r="8" spans="1:24" ht="15" customHeight="1" thickBot="1">
      <c r="A8" s="553"/>
      <c r="B8" s="554"/>
      <c r="C8" s="555"/>
      <c r="D8" s="557"/>
      <c r="E8" s="211" t="s">
        <v>320</v>
      </c>
      <c r="F8" s="564"/>
      <c r="G8" s="565"/>
      <c r="H8" s="565"/>
      <c r="I8" s="565"/>
      <c r="J8" s="565"/>
      <c r="K8" s="565"/>
      <c r="L8" s="565"/>
      <c r="M8" s="565"/>
      <c r="N8" s="565"/>
      <c r="O8" s="565"/>
      <c r="P8" s="565"/>
      <c r="Q8" s="566"/>
      <c r="R8" s="70"/>
      <c r="S8" s="70"/>
    </row>
    <row r="9" spans="1:24" ht="15" customHeight="1" thickBot="1">
      <c r="A9" s="553"/>
      <c r="B9" s="554"/>
      <c r="C9" s="555"/>
      <c r="D9" s="557"/>
      <c r="E9" s="210" t="s">
        <v>321</v>
      </c>
      <c r="F9" s="564"/>
      <c r="G9" s="565"/>
      <c r="H9" s="565"/>
      <c r="I9" s="565"/>
      <c r="J9" s="565"/>
      <c r="K9" s="565"/>
      <c r="L9" s="565"/>
      <c r="M9" s="565"/>
      <c r="N9" s="565"/>
      <c r="O9" s="565"/>
      <c r="P9" s="565"/>
      <c r="Q9" s="566"/>
      <c r="R9" s="70"/>
      <c r="S9" s="70"/>
    </row>
    <row r="10" spans="1:24" ht="15" customHeight="1" thickBot="1">
      <c r="A10" s="553"/>
      <c r="B10" s="554"/>
      <c r="C10" s="555"/>
      <c r="D10" s="557"/>
      <c r="E10" s="212" t="s">
        <v>322</v>
      </c>
      <c r="F10" s="564"/>
      <c r="G10" s="565"/>
      <c r="H10" s="565"/>
      <c r="I10" s="565"/>
      <c r="J10" s="565"/>
      <c r="K10" s="565"/>
      <c r="L10" s="565"/>
      <c r="M10" s="565"/>
      <c r="N10" s="565"/>
      <c r="O10" s="565"/>
      <c r="P10" s="565"/>
      <c r="Q10" s="566"/>
      <c r="R10" s="70"/>
      <c r="S10" s="70"/>
    </row>
    <row r="11" spans="1:24" ht="15" customHeight="1" thickBot="1">
      <c r="A11" s="553"/>
      <c r="B11" s="554"/>
      <c r="C11" s="555"/>
      <c r="D11" s="556" t="s">
        <v>148</v>
      </c>
      <c r="E11" s="213" t="s">
        <v>201</v>
      </c>
      <c r="F11" s="575" t="s">
        <v>70</v>
      </c>
      <c r="G11" s="576"/>
      <c r="H11" s="585"/>
      <c r="I11" s="214"/>
      <c r="J11" s="215"/>
      <c r="K11" s="215"/>
      <c r="L11" s="215"/>
      <c r="M11" s="215"/>
      <c r="N11" s="215"/>
      <c r="O11" s="215"/>
      <c r="P11" s="215"/>
      <c r="Q11" s="216"/>
      <c r="R11" s="70"/>
      <c r="S11" s="71"/>
    </row>
    <row r="12" spans="1:24" ht="15" customHeight="1" thickBot="1">
      <c r="A12" s="553"/>
      <c r="B12" s="554"/>
      <c r="C12" s="555"/>
      <c r="D12" s="557"/>
      <c r="E12" s="586" t="s">
        <v>323</v>
      </c>
      <c r="F12" s="578" t="s">
        <v>324</v>
      </c>
      <c r="G12" s="579"/>
      <c r="H12" s="580" t="s">
        <v>202</v>
      </c>
      <c r="I12" s="581"/>
      <c r="J12" s="581"/>
      <c r="K12" s="581"/>
      <c r="L12" s="578" t="s">
        <v>86</v>
      </c>
      <c r="M12" s="582"/>
      <c r="N12" s="582"/>
      <c r="O12" s="582"/>
      <c r="P12" s="582"/>
      <c r="Q12" s="583"/>
      <c r="R12" s="70"/>
      <c r="S12" s="70"/>
      <c r="U12" s="80" t="s">
        <v>195</v>
      </c>
      <c r="V12" s="80" t="s">
        <v>325</v>
      </c>
      <c r="W12" s="80" t="s">
        <v>233</v>
      </c>
      <c r="X12" s="80" t="s">
        <v>267</v>
      </c>
    </row>
    <row r="13" spans="1:24" ht="15" customHeight="1" thickBot="1">
      <c r="A13" s="553"/>
      <c r="B13" s="554"/>
      <c r="C13" s="555"/>
      <c r="D13" s="584"/>
      <c r="E13" s="587"/>
      <c r="F13" s="588" t="s">
        <v>326</v>
      </c>
      <c r="G13" s="589"/>
      <c r="H13" s="572"/>
      <c r="I13" s="573"/>
      <c r="J13" s="573"/>
      <c r="K13" s="573"/>
      <c r="L13" s="573"/>
      <c r="M13" s="573"/>
      <c r="N13" s="573"/>
      <c r="O13" s="573"/>
      <c r="P13" s="573"/>
      <c r="Q13" s="574"/>
      <c r="R13" s="70"/>
      <c r="S13" s="70"/>
      <c r="U13" s="80" t="s">
        <v>203</v>
      </c>
      <c r="V13" s="80" t="s">
        <v>327</v>
      </c>
      <c r="W13" s="80" t="s">
        <v>302</v>
      </c>
      <c r="X13" s="80" t="s">
        <v>269</v>
      </c>
    </row>
    <row r="14" spans="1:24" ht="15" customHeight="1" thickBot="1">
      <c r="A14" s="553"/>
      <c r="B14" s="554"/>
      <c r="C14" s="555"/>
      <c r="D14" s="556" t="s">
        <v>196</v>
      </c>
      <c r="E14" s="213" t="s">
        <v>204</v>
      </c>
      <c r="F14" s="575" t="s">
        <v>70</v>
      </c>
      <c r="G14" s="576"/>
      <c r="H14" s="577"/>
      <c r="I14" s="214"/>
      <c r="J14" s="214"/>
      <c r="K14" s="214"/>
      <c r="L14" s="214"/>
      <c r="M14" s="214"/>
      <c r="N14" s="214"/>
      <c r="O14" s="214"/>
      <c r="P14" s="214"/>
      <c r="Q14" s="216"/>
      <c r="R14" s="70"/>
      <c r="S14" s="71"/>
      <c r="U14" s="80" t="s">
        <v>199</v>
      </c>
      <c r="V14" s="80" t="s">
        <v>328</v>
      </c>
      <c r="X14" s="80" t="s">
        <v>273</v>
      </c>
    </row>
    <row r="15" spans="1:24" ht="15" customHeight="1" thickBot="1">
      <c r="A15" s="553"/>
      <c r="B15" s="554"/>
      <c r="C15" s="555"/>
      <c r="D15" s="557"/>
      <c r="E15" s="217" t="s">
        <v>205</v>
      </c>
      <c r="F15" s="578" t="s">
        <v>85</v>
      </c>
      <c r="G15" s="579"/>
      <c r="H15" s="580" t="s">
        <v>202</v>
      </c>
      <c r="I15" s="581"/>
      <c r="J15" s="581"/>
      <c r="K15" s="581"/>
      <c r="L15" s="578" t="s">
        <v>86</v>
      </c>
      <c r="M15" s="582"/>
      <c r="N15" s="582"/>
      <c r="O15" s="582"/>
      <c r="P15" s="582"/>
      <c r="Q15" s="583"/>
      <c r="R15" s="70"/>
      <c r="S15" s="70"/>
      <c r="U15" s="80" t="s">
        <v>206</v>
      </c>
      <c r="X15" s="80" t="s">
        <v>275</v>
      </c>
    </row>
    <row r="16" spans="1:24" ht="15" customHeight="1" thickBot="1">
      <c r="A16" s="621" t="s">
        <v>329</v>
      </c>
      <c r="B16" s="622"/>
      <c r="C16" s="623"/>
      <c r="D16" s="632" t="s">
        <v>59</v>
      </c>
      <c r="E16" s="633"/>
      <c r="F16" s="614" t="s">
        <v>83</v>
      </c>
      <c r="G16" s="615"/>
      <c r="H16" s="615"/>
      <c r="I16" s="615"/>
      <c r="J16" s="615"/>
      <c r="K16" s="615"/>
      <c r="L16" s="615"/>
      <c r="M16" s="615"/>
      <c r="N16" s="615"/>
      <c r="O16" s="615"/>
      <c r="P16" s="615"/>
      <c r="Q16" s="616"/>
      <c r="R16" s="70"/>
      <c r="S16" s="71"/>
      <c r="X16" s="80" t="s">
        <v>263</v>
      </c>
    </row>
    <row r="17" spans="1:33" ht="15" customHeight="1" thickBot="1">
      <c r="A17" s="624"/>
      <c r="B17" s="625"/>
      <c r="C17" s="626"/>
      <c r="D17" s="634" t="s">
        <v>96</v>
      </c>
      <c r="E17" s="635"/>
      <c r="F17" s="567"/>
      <c r="G17" s="568"/>
      <c r="H17" s="568"/>
      <c r="I17" s="568"/>
      <c r="J17" s="568"/>
      <c r="K17" s="568"/>
      <c r="L17" s="568"/>
      <c r="M17" s="568"/>
      <c r="N17" s="568"/>
      <c r="O17" s="568"/>
      <c r="P17" s="568"/>
      <c r="Q17" s="569"/>
      <c r="R17" s="70"/>
      <c r="S17" s="70"/>
      <c r="U17" s="11" t="s">
        <v>159</v>
      </c>
      <c r="X17" s="80" t="s">
        <v>171</v>
      </c>
    </row>
    <row r="18" spans="1:33" ht="15" customHeight="1" thickBot="1">
      <c r="A18" s="624"/>
      <c r="B18" s="625"/>
      <c r="C18" s="626"/>
      <c r="D18" s="570" t="s">
        <v>60</v>
      </c>
      <c r="E18" s="571"/>
      <c r="F18" s="567"/>
      <c r="G18" s="568"/>
      <c r="H18" s="568"/>
      <c r="I18" s="568"/>
      <c r="J18" s="568"/>
      <c r="K18" s="568"/>
      <c r="L18" s="568"/>
      <c r="M18" s="568"/>
      <c r="N18" s="568"/>
      <c r="O18" s="568"/>
      <c r="P18" s="568"/>
      <c r="Q18" s="569"/>
      <c r="R18" s="70"/>
      <c r="S18" s="70"/>
      <c r="U18" s="11" t="s">
        <v>160</v>
      </c>
      <c r="X18" s="80" t="s">
        <v>330</v>
      </c>
    </row>
    <row r="19" spans="1:33" ht="15" customHeight="1" thickBot="1">
      <c r="A19" s="627"/>
      <c r="B19" s="628"/>
      <c r="C19" s="626"/>
      <c r="D19" s="634" t="s">
        <v>97</v>
      </c>
      <c r="E19" s="635"/>
      <c r="F19" s="567"/>
      <c r="G19" s="568"/>
      <c r="H19" s="568"/>
      <c r="I19" s="568"/>
      <c r="J19" s="568"/>
      <c r="K19" s="568"/>
      <c r="L19" s="568"/>
      <c r="M19" s="568"/>
      <c r="N19" s="568"/>
      <c r="O19" s="568"/>
      <c r="P19" s="568"/>
      <c r="Q19" s="569"/>
      <c r="R19" s="70"/>
      <c r="S19" s="70"/>
      <c r="U19" s="80" t="s">
        <v>161</v>
      </c>
      <c r="X19" s="80" t="s">
        <v>331</v>
      </c>
    </row>
    <row r="20" spans="1:33" ht="15" customHeight="1" thickBot="1">
      <c r="A20" s="629"/>
      <c r="B20" s="630"/>
      <c r="C20" s="631"/>
      <c r="D20" s="570" t="s">
        <v>61</v>
      </c>
      <c r="E20" s="571"/>
      <c r="F20" s="567"/>
      <c r="G20" s="568"/>
      <c r="H20" s="568"/>
      <c r="I20" s="568"/>
      <c r="J20" s="568"/>
      <c r="K20" s="568"/>
      <c r="L20" s="568"/>
      <c r="M20" s="568"/>
      <c r="N20" s="568"/>
      <c r="O20" s="568"/>
      <c r="P20" s="568"/>
      <c r="Q20" s="569"/>
      <c r="R20" s="70"/>
      <c r="S20" s="70"/>
      <c r="U20" s="112" t="s">
        <v>209</v>
      </c>
      <c r="X20" s="80" t="s">
        <v>333</v>
      </c>
    </row>
    <row r="21" spans="1:33" s="6" customFormat="1" ht="15" customHeight="1" thickBot="1">
      <c r="A21" s="603" t="s">
        <v>332</v>
      </c>
      <c r="B21" s="604"/>
      <c r="C21" s="605"/>
      <c r="D21" s="612" t="s">
        <v>29</v>
      </c>
      <c r="E21" s="613"/>
      <c r="F21" s="614" t="s">
        <v>83</v>
      </c>
      <c r="G21" s="615"/>
      <c r="H21" s="615"/>
      <c r="I21" s="615"/>
      <c r="J21" s="615"/>
      <c r="K21" s="615"/>
      <c r="L21" s="615"/>
      <c r="M21" s="615"/>
      <c r="N21" s="615"/>
      <c r="O21" s="615"/>
      <c r="P21" s="615"/>
      <c r="Q21" s="616"/>
      <c r="R21" s="13"/>
      <c r="S21" s="71"/>
      <c r="U21" s="11" t="s">
        <v>87</v>
      </c>
      <c r="V21" s="11"/>
      <c r="W21" s="11"/>
      <c r="X21" s="80" t="s">
        <v>369</v>
      </c>
      <c r="Y21" s="11"/>
      <c r="Z21" s="11"/>
      <c r="AA21" s="11"/>
      <c r="AB21" s="11"/>
      <c r="AC21" s="11"/>
      <c r="AD21" s="11"/>
      <c r="AE21" s="11"/>
      <c r="AF21" s="11"/>
      <c r="AG21" s="11"/>
    </row>
    <row r="22" spans="1:33" s="6" customFormat="1" ht="15" customHeight="1" thickBot="1">
      <c r="A22" s="606"/>
      <c r="B22" s="607"/>
      <c r="C22" s="608"/>
      <c r="D22" s="617" t="s">
        <v>334</v>
      </c>
      <c r="E22" s="618"/>
      <c r="F22" s="594" t="s">
        <v>85</v>
      </c>
      <c r="G22" s="595"/>
      <c r="H22" s="596"/>
      <c r="I22" s="597" t="s">
        <v>94</v>
      </c>
      <c r="J22" s="598"/>
      <c r="K22" s="599"/>
      <c r="L22" s="600"/>
      <c r="M22" s="601"/>
      <c r="N22" s="601"/>
      <c r="O22" s="601"/>
      <c r="P22" s="601"/>
      <c r="Q22" s="602"/>
      <c r="R22" s="13"/>
      <c r="S22" s="5"/>
      <c r="U22" s="11" t="s">
        <v>210</v>
      </c>
      <c r="V22" s="11"/>
      <c r="W22" s="11"/>
      <c r="X22" s="80"/>
      <c r="Y22" s="11"/>
      <c r="Z22" s="11"/>
      <c r="AA22" s="11"/>
      <c r="AB22" s="11"/>
      <c r="AC22" s="11"/>
      <c r="AD22" s="11"/>
      <c r="AE22" s="11"/>
      <c r="AF22" s="11"/>
      <c r="AG22" s="11"/>
    </row>
    <row r="23" spans="1:33" s="6" customFormat="1" ht="15" customHeight="1" thickBot="1">
      <c r="A23" s="606"/>
      <c r="B23" s="607"/>
      <c r="C23" s="608"/>
      <c r="D23" s="619" t="s">
        <v>120</v>
      </c>
      <c r="E23" s="620"/>
      <c r="F23" s="567"/>
      <c r="G23" s="590"/>
      <c r="H23" s="590"/>
      <c r="I23" s="590"/>
      <c r="J23" s="590"/>
      <c r="K23" s="590"/>
      <c r="L23" s="590"/>
      <c r="M23" s="590"/>
      <c r="N23" s="590"/>
      <c r="O23" s="590"/>
      <c r="P23" s="590"/>
      <c r="Q23" s="591"/>
      <c r="R23" s="13"/>
      <c r="S23" s="5"/>
      <c r="U23" s="11" t="s">
        <v>88</v>
      </c>
      <c r="V23" s="11"/>
      <c r="W23" s="11"/>
      <c r="X23" s="11"/>
      <c r="Y23" s="11"/>
      <c r="Z23" s="11"/>
      <c r="AA23" s="11"/>
      <c r="AB23" s="11"/>
      <c r="AC23" s="11"/>
      <c r="AD23" s="11"/>
      <c r="AE23" s="11"/>
      <c r="AF23" s="11"/>
      <c r="AG23" s="11"/>
    </row>
    <row r="24" spans="1:33" s="6" customFormat="1" ht="15" customHeight="1" thickBot="1">
      <c r="A24" s="606"/>
      <c r="B24" s="607"/>
      <c r="C24" s="608"/>
      <c r="D24" s="570" t="s">
        <v>66</v>
      </c>
      <c r="E24" s="571"/>
      <c r="F24" s="567"/>
      <c r="G24" s="590"/>
      <c r="H24" s="590"/>
      <c r="I24" s="590"/>
      <c r="J24" s="590"/>
      <c r="K24" s="590"/>
      <c r="L24" s="590"/>
      <c r="M24" s="590"/>
      <c r="N24" s="590"/>
      <c r="O24" s="590"/>
      <c r="P24" s="590"/>
      <c r="Q24" s="591"/>
      <c r="R24" s="13"/>
      <c r="S24" s="5"/>
      <c r="U24" s="11" t="s">
        <v>211</v>
      </c>
      <c r="V24" s="11"/>
      <c r="W24" s="11"/>
      <c r="X24" s="11"/>
      <c r="Y24" s="11"/>
      <c r="Z24" s="11"/>
      <c r="AA24" s="11"/>
      <c r="AB24" s="11"/>
      <c r="AC24" s="11"/>
      <c r="AD24" s="11"/>
      <c r="AE24" s="11"/>
      <c r="AF24" s="11"/>
      <c r="AG24" s="11"/>
    </row>
    <row r="25" spans="1:33" s="6" customFormat="1" ht="15" customHeight="1" thickBot="1">
      <c r="A25" s="606"/>
      <c r="B25" s="607"/>
      <c r="C25" s="608"/>
      <c r="D25" s="592" t="s">
        <v>335</v>
      </c>
      <c r="E25" s="593"/>
      <c r="F25" s="594" t="s">
        <v>265</v>
      </c>
      <c r="G25" s="595"/>
      <c r="H25" s="596"/>
      <c r="I25" s="597" t="s">
        <v>95</v>
      </c>
      <c r="J25" s="598"/>
      <c r="K25" s="599"/>
      <c r="L25" s="600"/>
      <c r="M25" s="601"/>
      <c r="N25" s="601"/>
      <c r="O25" s="601"/>
      <c r="P25" s="601"/>
      <c r="Q25" s="602"/>
      <c r="R25" s="13"/>
      <c r="S25" s="5"/>
      <c r="U25" s="11" t="s">
        <v>212</v>
      </c>
      <c r="V25" s="11"/>
      <c r="W25" s="11"/>
      <c r="X25" s="11"/>
      <c r="Y25" s="11"/>
      <c r="Z25" s="11"/>
      <c r="AA25" s="11"/>
      <c r="AB25" s="11"/>
      <c r="AC25" s="11"/>
      <c r="AD25" s="11"/>
      <c r="AE25" s="11"/>
      <c r="AF25" s="11"/>
      <c r="AG25" s="11"/>
    </row>
    <row r="26" spans="1:33" s="6" customFormat="1" ht="15" customHeight="1" thickBot="1">
      <c r="A26" s="606"/>
      <c r="B26" s="607"/>
      <c r="C26" s="608"/>
      <c r="D26" s="619" t="s">
        <v>121</v>
      </c>
      <c r="E26" s="620"/>
      <c r="F26" s="567"/>
      <c r="G26" s="568"/>
      <c r="H26" s="568"/>
      <c r="I26" s="568"/>
      <c r="J26" s="568"/>
      <c r="K26" s="568"/>
      <c r="L26" s="568"/>
      <c r="M26" s="568"/>
      <c r="N26" s="568"/>
      <c r="O26" s="568"/>
      <c r="P26" s="568"/>
      <c r="Q26" s="569"/>
      <c r="R26" s="13"/>
      <c r="S26" s="5"/>
      <c r="U26" s="11"/>
      <c r="V26" s="11"/>
      <c r="W26" s="11"/>
      <c r="X26" s="11"/>
      <c r="Y26" s="11"/>
      <c r="Z26" s="11"/>
      <c r="AA26" s="11"/>
      <c r="AB26" s="11"/>
      <c r="AC26" s="11"/>
      <c r="AD26" s="11"/>
      <c r="AE26" s="11"/>
      <c r="AF26" s="11"/>
      <c r="AG26" s="11"/>
    </row>
    <row r="27" spans="1:33" s="6" customFormat="1" ht="15" customHeight="1" thickBot="1">
      <c r="A27" s="609"/>
      <c r="B27" s="610"/>
      <c r="C27" s="611"/>
      <c r="D27" s="570" t="s">
        <v>67</v>
      </c>
      <c r="E27" s="571"/>
      <c r="F27" s="567"/>
      <c r="G27" s="568"/>
      <c r="H27" s="568"/>
      <c r="I27" s="568"/>
      <c r="J27" s="568"/>
      <c r="K27" s="568"/>
      <c r="L27" s="568"/>
      <c r="M27" s="568"/>
      <c r="N27" s="568"/>
      <c r="O27" s="568"/>
      <c r="P27" s="568"/>
      <c r="Q27" s="569"/>
      <c r="R27" s="13"/>
      <c r="S27" s="5"/>
      <c r="U27" s="112" t="s">
        <v>336</v>
      </c>
      <c r="V27" s="11"/>
      <c r="W27" s="11"/>
      <c r="X27" s="11" t="s">
        <v>98</v>
      </c>
      <c r="Z27" s="11"/>
      <c r="AA27" s="11"/>
      <c r="AB27" s="11"/>
      <c r="AC27" s="11"/>
      <c r="AD27" s="11"/>
      <c r="AE27" s="11"/>
      <c r="AF27" s="11"/>
      <c r="AG27" s="11"/>
    </row>
    <row r="28" spans="1:33" s="6" customFormat="1" ht="15" customHeight="1" thickBot="1">
      <c r="A28" s="636" t="s">
        <v>337</v>
      </c>
      <c r="B28" s="637"/>
      <c r="C28" s="638"/>
      <c r="D28" s="612" t="s">
        <v>48</v>
      </c>
      <c r="E28" s="613"/>
      <c r="F28" s="614" t="s">
        <v>157</v>
      </c>
      <c r="G28" s="615"/>
      <c r="H28" s="615"/>
      <c r="I28" s="615"/>
      <c r="J28" s="615"/>
      <c r="K28" s="615"/>
      <c r="L28" s="615"/>
      <c r="M28" s="615"/>
      <c r="N28" s="615"/>
      <c r="O28" s="615"/>
      <c r="P28" s="615"/>
      <c r="Q28" s="616"/>
      <c r="R28" s="13"/>
      <c r="S28" s="71"/>
      <c r="U28" s="11" t="s">
        <v>338</v>
      </c>
      <c r="V28" s="11"/>
      <c r="W28" s="11"/>
      <c r="X28" s="11" t="s">
        <v>99</v>
      </c>
      <c r="Z28" s="11"/>
      <c r="AA28" s="11"/>
      <c r="AB28" s="11"/>
      <c r="AC28" s="11"/>
      <c r="AD28" s="11"/>
      <c r="AE28" s="11"/>
      <c r="AF28" s="11"/>
      <c r="AG28" s="11"/>
    </row>
    <row r="29" spans="1:33" s="6" customFormat="1" ht="14.1" customHeight="1" thickBot="1">
      <c r="A29" s="636"/>
      <c r="B29" s="637"/>
      <c r="C29" s="638"/>
      <c r="D29" s="642" t="s">
        <v>49</v>
      </c>
      <c r="E29" s="643"/>
      <c r="F29" s="645" t="s">
        <v>85</v>
      </c>
      <c r="G29" s="646"/>
      <c r="H29" s="649"/>
      <c r="I29" s="650"/>
      <c r="J29" s="650"/>
      <c r="K29" s="650"/>
      <c r="L29" s="650"/>
      <c r="M29" s="650"/>
      <c r="N29" s="650"/>
      <c r="O29" s="650"/>
      <c r="P29" s="650"/>
      <c r="Q29" s="651"/>
      <c r="R29" s="13"/>
      <c r="S29" s="5"/>
      <c r="U29" s="11" t="s">
        <v>212</v>
      </c>
      <c r="V29" s="11"/>
      <c r="W29" s="11"/>
      <c r="X29" s="11" t="s">
        <v>212</v>
      </c>
      <c r="Z29" s="11"/>
      <c r="AA29" s="11"/>
      <c r="AB29" s="11"/>
      <c r="AC29" s="11"/>
      <c r="AD29" s="11"/>
      <c r="AE29" s="11"/>
      <c r="AF29" s="11"/>
      <c r="AG29" s="11"/>
    </row>
    <row r="30" spans="1:33" s="6" customFormat="1" ht="14.1" customHeight="1" thickBot="1">
      <c r="A30" s="636"/>
      <c r="B30" s="637"/>
      <c r="C30" s="638"/>
      <c r="D30" s="570"/>
      <c r="E30" s="644"/>
      <c r="F30" s="647"/>
      <c r="G30" s="648"/>
      <c r="H30" s="652"/>
      <c r="I30" s="650"/>
      <c r="J30" s="650"/>
      <c r="K30" s="650"/>
      <c r="L30" s="650"/>
      <c r="M30" s="650"/>
      <c r="N30" s="650"/>
      <c r="O30" s="650"/>
      <c r="P30" s="650"/>
      <c r="Q30" s="651"/>
      <c r="R30" s="13"/>
      <c r="S30" s="5"/>
      <c r="U30" s="11" t="s">
        <v>209</v>
      </c>
      <c r="V30" s="11"/>
      <c r="W30" s="11"/>
      <c r="X30" s="11" t="s">
        <v>209</v>
      </c>
      <c r="Z30" s="11"/>
      <c r="AA30" s="11"/>
      <c r="AB30" s="11"/>
      <c r="AC30" s="11"/>
      <c r="AD30" s="11"/>
      <c r="AE30" s="11"/>
      <c r="AF30" s="11"/>
      <c r="AG30" s="11"/>
    </row>
    <row r="31" spans="1:33" s="6" customFormat="1" ht="14.1" customHeight="1" thickBot="1">
      <c r="A31" s="636"/>
      <c r="B31" s="637"/>
      <c r="C31" s="638"/>
      <c r="D31" s="682" t="s">
        <v>339</v>
      </c>
      <c r="E31" s="683"/>
      <c r="F31" s="645" t="s">
        <v>85</v>
      </c>
      <c r="G31" s="646"/>
      <c r="H31" s="649"/>
      <c r="I31" s="650"/>
      <c r="J31" s="650"/>
      <c r="K31" s="650"/>
      <c r="L31" s="650"/>
      <c r="M31" s="650"/>
      <c r="N31" s="650"/>
      <c r="O31" s="650"/>
      <c r="P31" s="650"/>
      <c r="Q31" s="651"/>
      <c r="R31" s="13"/>
      <c r="S31" s="5"/>
      <c r="U31" s="11" t="s">
        <v>89</v>
      </c>
      <c r="V31" s="11"/>
      <c r="W31" s="11"/>
      <c r="X31" s="11" t="s">
        <v>213</v>
      </c>
      <c r="Z31" s="11"/>
      <c r="AA31" s="11"/>
      <c r="AB31" s="11"/>
      <c r="AC31" s="11"/>
      <c r="AD31" s="11"/>
      <c r="AE31" s="11"/>
      <c r="AF31" s="11"/>
      <c r="AG31" s="11"/>
    </row>
    <row r="32" spans="1:33" s="6" customFormat="1" ht="14.1" customHeight="1" thickBot="1">
      <c r="A32" s="639"/>
      <c r="B32" s="640"/>
      <c r="C32" s="641"/>
      <c r="D32" s="570"/>
      <c r="E32" s="644"/>
      <c r="F32" s="647"/>
      <c r="G32" s="648"/>
      <c r="H32" s="652"/>
      <c r="I32" s="650"/>
      <c r="J32" s="650"/>
      <c r="K32" s="650"/>
      <c r="L32" s="650"/>
      <c r="M32" s="650"/>
      <c r="N32" s="650"/>
      <c r="O32" s="650"/>
      <c r="P32" s="650"/>
      <c r="Q32" s="651"/>
      <c r="R32" s="13"/>
      <c r="S32" s="5"/>
      <c r="U32" s="11" t="s">
        <v>90</v>
      </c>
      <c r="V32" s="11"/>
      <c r="W32" s="11"/>
      <c r="X32" s="11" t="s">
        <v>214</v>
      </c>
      <c r="Z32" s="11"/>
      <c r="AA32" s="11"/>
      <c r="AB32" s="11"/>
      <c r="AC32" s="11"/>
      <c r="AD32" s="11"/>
      <c r="AE32" s="11"/>
      <c r="AF32" s="11"/>
      <c r="AG32" s="11"/>
    </row>
    <row r="33" spans="1:33" s="6" customFormat="1" ht="15" customHeight="1" thickBot="1">
      <c r="A33" s="636" t="s">
        <v>340</v>
      </c>
      <c r="B33" s="637"/>
      <c r="C33" s="638"/>
      <c r="D33" s="612" t="s">
        <v>48</v>
      </c>
      <c r="E33" s="613"/>
      <c r="F33" s="614" t="s">
        <v>157</v>
      </c>
      <c r="G33" s="615"/>
      <c r="H33" s="615"/>
      <c r="I33" s="615"/>
      <c r="J33" s="615"/>
      <c r="K33" s="615"/>
      <c r="L33" s="615"/>
      <c r="M33" s="615"/>
      <c r="N33" s="615"/>
      <c r="O33" s="615"/>
      <c r="P33" s="615"/>
      <c r="Q33" s="616"/>
      <c r="R33" s="13"/>
      <c r="S33" s="71"/>
      <c r="U33" s="11" t="s">
        <v>91</v>
      </c>
      <c r="V33" s="11"/>
      <c r="W33" s="11"/>
      <c r="X33" s="11" t="s">
        <v>215</v>
      </c>
      <c r="Z33" s="11"/>
      <c r="AA33" s="11"/>
      <c r="AB33" s="11"/>
      <c r="AC33" s="11"/>
      <c r="AD33" s="11"/>
      <c r="AE33" s="11"/>
      <c r="AF33" s="11"/>
      <c r="AG33" s="11"/>
    </row>
    <row r="34" spans="1:33" s="6" customFormat="1" ht="14.1" customHeight="1" thickBot="1">
      <c r="A34" s="636"/>
      <c r="B34" s="637"/>
      <c r="C34" s="638"/>
      <c r="D34" s="642" t="s">
        <v>341</v>
      </c>
      <c r="E34" s="684"/>
      <c r="F34" s="685" t="s">
        <v>265</v>
      </c>
      <c r="G34" s="686"/>
      <c r="H34" s="649"/>
      <c r="I34" s="650"/>
      <c r="J34" s="650"/>
      <c r="K34" s="650"/>
      <c r="L34" s="650"/>
      <c r="M34" s="650"/>
      <c r="N34" s="650"/>
      <c r="O34" s="650"/>
      <c r="P34" s="650"/>
      <c r="Q34" s="651"/>
      <c r="R34" s="13"/>
      <c r="S34" s="5"/>
      <c r="U34" s="11" t="s">
        <v>92</v>
      </c>
      <c r="V34" s="11"/>
      <c r="W34" s="11"/>
      <c r="X34" s="112" t="s">
        <v>216</v>
      </c>
      <c r="Z34" s="11"/>
      <c r="AA34" s="11"/>
      <c r="AB34" s="11"/>
      <c r="AC34" s="11"/>
      <c r="AD34" s="11"/>
      <c r="AE34" s="11"/>
      <c r="AF34" s="11"/>
      <c r="AG34" s="11"/>
    </row>
    <row r="35" spans="1:33" s="6" customFormat="1" ht="14.1" customHeight="1" thickBot="1">
      <c r="A35" s="636"/>
      <c r="B35" s="637"/>
      <c r="C35" s="638"/>
      <c r="D35" s="570"/>
      <c r="E35" s="571"/>
      <c r="F35" s="687"/>
      <c r="G35" s="688"/>
      <c r="H35" s="652"/>
      <c r="I35" s="650"/>
      <c r="J35" s="650"/>
      <c r="K35" s="650"/>
      <c r="L35" s="650"/>
      <c r="M35" s="650"/>
      <c r="N35" s="650"/>
      <c r="O35" s="650"/>
      <c r="P35" s="650"/>
      <c r="Q35" s="651"/>
      <c r="R35" s="13"/>
      <c r="S35" s="5"/>
      <c r="U35" s="11" t="s">
        <v>93</v>
      </c>
      <c r="V35" s="11"/>
      <c r="W35" s="11"/>
      <c r="X35" s="80" t="s">
        <v>217</v>
      </c>
      <c r="Z35" s="11"/>
      <c r="AA35" s="11"/>
      <c r="AB35" s="11"/>
      <c r="AC35" s="11"/>
      <c r="AD35" s="11"/>
      <c r="AE35" s="11"/>
      <c r="AF35" s="11"/>
      <c r="AG35" s="11"/>
    </row>
    <row r="36" spans="1:33" s="6" customFormat="1" ht="14.1" customHeight="1" thickBot="1">
      <c r="A36" s="636"/>
      <c r="B36" s="637"/>
      <c r="C36" s="638"/>
      <c r="D36" s="642" t="s">
        <v>342</v>
      </c>
      <c r="E36" s="684"/>
      <c r="F36" s="685" t="s">
        <v>265</v>
      </c>
      <c r="G36" s="686"/>
      <c r="H36" s="649"/>
      <c r="I36" s="650"/>
      <c r="J36" s="650"/>
      <c r="K36" s="650"/>
      <c r="L36" s="650"/>
      <c r="M36" s="650"/>
      <c r="N36" s="650"/>
      <c r="O36" s="650"/>
      <c r="P36" s="650"/>
      <c r="Q36" s="651"/>
      <c r="R36" s="13"/>
      <c r="S36" s="5"/>
      <c r="U36" s="11" t="s">
        <v>212</v>
      </c>
      <c r="V36" s="11"/>
      <c r="W36" s="11"/>
      <c r="X36" s="80" t="s">
        <v>212</v>
      </c>
      <c r="Z36" s="11"/>
      <c r="AA36" s="11"/>
      <c r="AB36" s="11"/>
      <c r="AC36" s="11"/>
      <c r="AD36" s="11"/>
      <c r="AE36" s="11"/>
      <c r="AF36" s="11"/>
      <c r="AG36" s="11"/>
    </row>
    <row r="37" spans="1:33" s="6" customFormat="1" ht="14.1" customHeight="1" thickBot="1">
      <c r="A37" s="639"/>
      <c r="B37" s="640"/>
      <c r="C37" s="641"/>
      <c r="D37" s="570"/>
      <c r="E37" s="571"/>
      <c r="F37" s="687"/>
      <c r="G37" s="688"/>
      <c r="H37" s="652"/>
      <c r="I37" s="650"/>
      <c r="J37" s="650"/>
      <c r="K37" s="650"/>
      <c r="L37" s="650"/>
      <c r="M37" s="650"/>
      <c r="N37" s="650"/>
      <c r="O37" s="650"/>
      <c r="P37" s="650"/>
      <c r="Q37" s="651"/>
      <c r="R37" s="13"/>
      <c r="S37" s="5"/>
      <c r="U37" s="11"/>
      <c r="V37" s="11"/>
      <c r="W37" s="11"/>
      <c r="X37" s="11"/>
      <c r="Y37" s="11"/>
      <c r="Z37" s="11"/>
      <c r="AA37" s="11"/>
      <c r="AB37" s="11"/>
      <c r="AC37" s="11"/>
      <c r="AD37" s="11"/>
      <c r="AE37" s="11"/>
      <c r="AF37" s="11"/>
      <c r="AG37" s="11"/>
    </row>
    <row r="38" spans="1:33" ht="15" customHeight="1" thickBot="1">
      <c r="A38" s="653" t="s">
        <v>343</v>
      </c>
      <c r="B38" s="654"/>
      <c r="C38" s="655"/>
      <c r="D38" s="662" t="s">
        <v>130</v>
      </c>
      <c r="E38" s="218" t="s">
        <v>344</v>
      </c>
      <c r="F38" s="665" t="s">
        <v>83</v>
      </c>
      <c r="G38" s="666"/>
      <c r="H38" s="667"/>
      <c r="I38" s="668"/>
      <c r="J38" s="669"/>
      <c r="K38" s="669"/>
      <c r="L38" s="669"/>
      <c r="M38" s="669"/>
      <c r="N38" s="669"/>
      <c r="O38" s="669"/>
      <c r="P38" s="669"/>
      <c r="Q38" s="670"/>
      <c r="R38" s="70"/>
      <c r="S38" s="71"/>
      <c r="U38" s="80" t="s">
        <v>345</v>
      </c>
      <c r="X38" s="219" t="s">
        <v>346</v>
      </c>
      <c r="Y38" s="11"/>
    </row>
    <row r="39" spans="1:33" ht="14.1" customHeight="1" thickBot="1">
      <c r="A39" s="656"/>
      <c r="B39" s="657"/>
      <c r="C39" s="658"/>
      <c r="D39" s="663"/>
      <c r="E39" s="671" t="s">
        <v>27</v>
      </c>
      <c r="F39" s="673" t="s">
        <v>85</v>
      </c>
      <c r="G39" s="674"/>
      <c r="H39" s="677"/>
      <c r="I39" s="678"/>
      <c r="J39" s="678"/>
      <c r="K39" s="678"/>
      <c r="L39" s="678"/>
      <c r="M39" s="678"/>
      <c r="N39" s="678"/>
      <c r="O39" s="678"/>
      <c r="P39" s="678"/>
      <c r="Q39" s="679"/>
      <c r="R39" s="70"/>
      <c r="S39" s="70"/>
      <c r="U39" s="80" t="s">
        <v>347</v>
      </c>
      <c r="X39" s="219" t="s">
        <v>348</v>
      </c>
    </row>
    <row r="40" spans="1:33" ht="14.1" customHeight="1" thickBot="1">
      <c r="A40" s="656"/>
      <c r="B40" s="657"/>
      <c r="C40" s="658"/>
      <c r="D40" s="663"/>
      <c r="E40" s="672"/>
      <c r="F40" s="675"/>
      <c r="G40" s="676"/>
      <c r="H40" s="680"/>
      <c r="I40" s="678"/>
      <c r="J40" s="678"/>
      <c r="K40" s="678"/>
      <c r="L40" s="678"/>
      <c r="M40" s="678"/>
      <c r="N40" s="678"/>
      <c r="O40" s="678"/>
      <c r="P40" s="678"/>
      <c r="Q40" s="679"/>
      <c r="R40" s="70"/>
      <c r="S40" s="70"/>
      <c r="U40" s="80" t="s">
        <v>106</v>
      </c>
      <c r="X40" s="220" t="s">
        <v>106</v>
      </c>
    </row>
    <row r="41" spans="1:33" ht="14.1" customHeight="1" thickBot="1">
      <c r="A41" s="656"/>
      <c r="B41" s="657"/>
      <c r="C41" s="658"/>
      <c r="D41" s="663"/>
      <c r="E41" s="681" t="s">
        <v>28</v>
      </c>
      <c r="F41" s="673" t="s">
        <v>85</v>
      </c>
      <c r="G41" s="674"/>
      <c r="H41" s="677"/>
      <c r="I41" s="678"/>
      <c r="J41" s="678"/>
      <c r="K41" s="678"/>
      <c r="L41" s="678"/>
      <c r="M41" s="678"/>
      <c r="N41" s="678"/>
      <c r="O41" s="678"/>
      <c r="P41" s="678"/>
      <c r="Q41" s="679"/>
      <c r="R41" s="70"/>
      <c r="S41" s="70"/>
      <c r="Y41" s="11"/>
    </row>
    <row r="42" spans="1:33" ht="14.1" customHeight="1" thickBot="1">
      <c r="A42" s="656"/>
      <c r="B42" s="657"/>
      <c r="C42" s="658"/>
      <c r="D42" s="664"/>
      <c r="E42" s="672"/>
      <c r="F42" s="675"/>
      <c r="G42" s="676"/>
      <c r="H42" s="680"/>
      <c r="I42" s="678"/>
      <c r="J42" s="678"/>
      <c r="K42" s="678"/>
      <c r="L42" s="678"/>
      <c r="M42" s="678"/>
      <c r="N42" s="678"/>
      <c r="O42" s="678"/>
      <c r="P42" s="678"/>
      <c r="Q42" s="679"/>
      <c r="R42" s="70"/>
      <c r="S42" s="70"/>
      <c r="U42" s="11" t="s">
        <v>218</v>
      </c>
      <c r="X42" s="80" t="s">
        <v>349</v>
      </c>
    </row>
    <row r="43" spans="1:33" s="6" customFormat="1" ht="15" customHeight="1" thickBot="1">
      <c r="A43" s="656"/>
      <c r="B43" s="657"/>
      <c r="C43" s="658"/>
      <c r="D43" s="221" t="s">
        <v>148</v>
      </c>
      <c r="E43" s="222" t="s">
        <v>207</v>
      </c>
      <c r="F43" s="578" t="s">
        <v>70</v>
      </c>
      <c r="G43" s="582"/>
      <c r="H43" s="583"/>
      <c r="I43" s="689"/>
      <c r="J43" s="690"/>
      <c r="K43" s="690"/>
      <c r="L43" s="690"/>
      <c r="M43" s="690"/>
      <c r="N43" s="690"/>
      <c r="O43" s="690"/>
      <c r="P43" s="690"/>
      <c r="Q43" s="691"/>
      <c r="R43" s="13"/>
      <c r="S43" s="71"/>
      <c r="U43" s="11" t="s">
        <v>106</v>
      </c>
      <c r="V43" s="11"/>
      <c r="W43" s="11"/>
      <c r="X43" s="80" t="s">
        <v>193</v>
      </c>
      <c r="Y43" s="80"/>
      <c r="Z43" s="11"/>
      <c r="AA43" s="11"/>
      <c r="AB43" s="11"/>
      <c r="AC43" s="11"/>
      <c r="AD43" s="11"/>
      <c r="AE43" s="11"/>
      <c r="AF43" s="11"/>
      <c r="AG43" s="11"/>
    </row>
    <row r="44" spans="1:33" s="6" customFormat="1" ht="15" customHeight="1" thickBot="1">
      <c r="A44" s="656"/>
      <c r="B44" s="657"/>
      <c r="C44" s="658"/>
      <c r="D44" s="692" t="s">
        <v>350</v>
      </c>
      <c r="E44" s="223" t="s">
        <v>126</v>
      </c>
      <c r="F44" s="665" t="s">
        <v>102</v>
      </c>
      <c r="G44" s="666"/>
      <c r="H44" s="666"/>
      <c r="I44" s="666"/>
      <c r="J44" s="667"/>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56"/>
      <c r="B45" s="657"/>
      <c r="C45" s="658"/>
      <c r="D45" s="693"/>
      <c r="E45" s="169"/>
      <c r="F45" s="169"/>
      <c r="G45" s="169"/>
      <c r="H45" s="169"/>
      <c r="I45" s="169"/>
      <c r="J45" s="169"/>
      <c r="K45" s="169"/>
      <c r="L45" s="169"/>
      <c r="M45" s="228" t="s">
        <v>351</v>
      </c>
      <c r="N45" s="695"/>
      <c r="O45" s="696"/>
      <c r="P45" s="697"/>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59"/>
      <c r="B46" s="660"/>
      <c r="C46" s="661"/>
      <c r="D46" s="694"/>
      <c r="E46" s="171"/>
      <c r="F46" s="169"/>
      <c r="G46" s="169"/>
      <c r="H46" s="169"/>
      <c r="I46" s="169"/>
      <c r="J46" s="169"/>
      <c r="K46" s="169"/>
      <c r="L46" s="171"/>
      <c r="M46" s="229" t="s">
        <v>352</v>
      </c>
      <c r="N46" s="695"/>
      <c r="O46" s="696"/>
      <c r="P46" s="697"/>
      <c r="Q46" s="230" t="s">
        <v>24</v>
      </c>
      <c r="R46" s="13"/>
      <c r="S46" s="5"/>
      <c r="U46" s="220" t="s">
        <v>100</v>
      </c>
      <c r="V46" s="11"/>
      <c r="W46" s="11"/>
      <c r="X46" s="80" t="s">
        <v>353</v>
      </c>
      <c r="Y46" s="80"/>
      <c r="Z46" s="11"/>
      <c r="AA46" s="11"/>
      <c r="AB46" s="11"/>
      <c r="AC46" s="11"/>
      <c r="AD46" s="11"/>
      <c r="AE46" s="11"/>
      <c r="AF46" s="11"/>
      <c r="AG46" s="11"/>
    </row>
    <row r="47" spans="1:33" ht="15" customHeight="1" thickBot="1">
      <c r="A47" s="352" t="s">
        <v>354</v>
      </c>
      <c r="B47" s="353"/>
      <c r="C47" s="354"/>
      <c r="D47" s="731" t="s">
        <v>23</v>
      </c>
      <c r="E47" s="732"/>
      <c r="F47" s="733" t="s">
        <v>157</v>
      </c>
      <c r="G47" s="706"/>
      <c r="H47" s="706"/>
      <c r="I47" s="706"/>
      <c r="J47" s="706"/>
      <c r="K47" s="707"/>
      <c r="L47" s="231"/>
      <c r="M47" s="231"/>
      <c r="N47" s="231"/>
      <c r="O47" s="231"/>
      <c r="P47" s="231"/>
      <c r="Q47" s="232"/>
      <c r="R47" s="70"/>
      <c r="S47" s="71"/>
      <c r="U47" s="220" t="s">
        <v>231</v>
      </c>
      <c r="X47" s="80" t="s">
        <v>355</v>
      </c>
    </row>
    <row r="48" spans="1:33" ht="15" customHeight="1" thickBot="1">
      <c r="A48" s="355"/>
      <c r="B48" s="356"/>
      <c r="C48" s="357"/>
      <c r="D48" s="587" t="s">
        <v>356</v>
      </c>
      <c r="E48" s="734"/>
      <c r="F48" s="729"/>
      <c r="G48" s="735" t="s">
        <v>357</v>
      </c>
      <c r="H48" s="736"/>
      <c r="I48" s="736"/>
      <c r="J48" s="737"/>
      <c r="K48" s="738" t="s">
        <v>358</v>
      </c>
      <c r="L48" s="739"/>
      <c r="M48" s="740"/>
      <c r="N48" s="712"/>
      <c r="O48" s="713"/>
      <c r="P48" s="713"/>
      <c r="Q48" s="714"/>
      <c r="R48" s="70"/>
      <c r="S48" s="71"/>
      <c r="U48" s="220" t="s">
        <v>101</v>
      </c>
      <c r="X48" s="80" t="s">
        <v>106</v>
      </c>
    </row>
    <row r="49" spans="1:33" ht="15" customHeight="1" thickBot="1">
      <c r="A49" s="358"/>
      <c r="B49" s="359"/>
      <c r="C49" s="360"/>
      <c r="D49" s="715" t="s">
        <v>359</v>
      </c>
      <c r="E49" s="716"/>
      <c r="F49" s="716"/>
      <c r="G49" s="705" t="s">
        <v>357</v>
      </c>
      <c r="H49" s="706"/>
      <c r="I49" s="706"/>
      <c r="J49" s="707"/>
      <c r="K49" s="717" t="s">
        <v>358</v>
      </c>
      <c r="L49" s="718"/>
      <c r="M49" s="718"/>
      <c r="N49" s="719"/>
      <c r="O49" s="720"/>
      <c r="P49" s="720"/>
      <c r="Q49" s="721"/>
      <c r="R49" s="70"/>
      <c r="S49" s="71"/>
    </row>
    <row r="50" spans="1:33" ht="15" customHeight="1" thickBot="1">
      <c r="A50" s="352" t="s">
        <v>360</v>
      </c>
      <c r="B50" s="722"/>
      <c r="C50" s="723"/>
      <c r="D50" s="727" t="s">
        <v>58</v>
      </c>
      <c r="E50" s="728"/>
      <c r="F50" s="575" t="s">
        <v>77</v>
      </c>
      <c r="G50" s="498"/>
      <c r="H50" s="499"/>
      <c r="I50" s="233"/>
      <c r="J50" s="234"/>
      <c r="K50" s="235"/>
      <c r="L50" s="236"/>
      <c r="M50" s="236"/>
      <c r="N50" s="236"/>
      <c r="O50" s="236"/>
      <c r="P50" s="236"/>
      <c r="Q50" s="237"/>
      <c r="R50" s="70"/>
      <c r="S50" s="71"/>
      <c r="X50" s="11" t="s">
        <v>208</v>
      </c>
    </row>
    <row r="51" spans="1:33" ht="15" customHeight="1" thickBot="1">
      <c r="A51" s="724"/>
      <c r="B51" s="725"/>
      <c r="C51" s="726"/>
      <c r="D51" s="587" t="s">
        <v>69</v>
      </c>
      <c r="E51" s="729"/>
      <c r="F51" s="730"/>
      <c r="G51" s="696"/>
      <c r="H51" s="697"/>
      <c r="I51" s="698" t="s">
        <v>47</v>
      </c>
      <c r="J51" s="699"/>
      <c r="K51" s="700"/>
      <c r="L51" s="701"/>
      <c r="M51" s="573"/>
      <c r="N51" s="573"/>
      <c r="O51" s="573"/>
      <c r="P51" s="573"/>
      <c r="Q51" s="574"/>
      <c r="R51" s="70"/>
      <c r="S51" s="71"/>
      <c r="X51" s="80" t="s">
        <v>161</v>
      </c>
    </row>
    <row r="52" spans="1:33" ht="24.95" customHeight="1" thickBot="1">
      <c r="A52" s="702" t="s">
        <v>361</v>
      </c>
      <c r="B52" s="702"/>
      <c r="C52" s="702"/>
      <c r="D52" s="703" t="s">
        <v>207</v>
      </c>
      <c r="E52" s="704"/>
      <c r="F52" s="705" t="s">
        <v>70</v>
      </c>
      <c r="G52" s="706"/>
      <c r="H52" s="707"/>
      <c r="I52" s="708"/>
      <c r="J52" s="709"/>
      <c r="K52" s="709"/>
      <c r="L52" s="710"/>
      <c r="M52" s="710"/>
      <c r="N52" s="710"/>
      <c r="O52" s="710"/>
      <c r="P52" s="710"/>
      <c r="Q52" s="711"/>
      <c r="R52" s="70"/>
      <c r="S52" s="71"/>
      <c r="X52" s="81"/>
    </row>
    <row r="53" spans="1:33" ht="15" customHeight="1" thickBot="1">
      <c r="A53" s="747" t="s">
        <v>362</v>
      </c>
      <c r="B53" s="748"/>
      <c r="C53" s="749"/>
      <c r="D53" s="703" t="s">
        <v>26</v>
      </c>
      <c r="E53" s="704"/>
      <c r="F53" s="753" t="s">
        <v>70</v>
      </c>
      <c r="G53" s="754"/>
      <c r="H53" s="755"/>
      <c r="I53" s="756" t="s">
        <v>363</v>
      </c>
      <c r="J53" s="757"/>
      <c r="K53" s="758"/>
      <c r="L53" s="665" t="s">
        <v>265</v>
      </c>
      <c r="M53" s="666"/>
      <c r="N53" s="666"/>
      <c r="O53" s="666"/>
      <c r="P53" s="666"/>
      <c r="Q53" s="667"/>
      <c r="R53" s="70"/>
      <c r="S53" s="71"/>
      <c r="X53" s="176" t="s">
        <v>139</v>
      </c>
    </row>
    <row r="54" spans="1:33" ht="15" customHeight="1" thickBot="1">
      <c r="A54" s="750"/>
      <c r="B54" s="751"/>
      <c r="C54" s="752"/>
      <c r="D54" s="703" t="s">
        <v>119</v>
      </c>
      <c r="E54" s="704"/>
      <c r="F54" s="759"/>
      <c r="G54" s="760"/>
      <c r="H54" s="760"/>
      <c r="I54" s="760"/>
      <c r="J54" s="760"/>
      <c r="K54" s="760"/>
      <c r="L54" s="760"/>
      <c r="M54" s="760"/>
      <c r="N54" s="760"/>
      <c r="O54" s="760"/>
      <c r="P54" s="760"/>
      <c r="Q54" s="761"/>
      <c r="R54" s="70"/>
      <c r="S54" s="70"/>
      <c r="X54" s="176" t="s">
        <v>106</v>
      </c>
    </row>
    <row r="55" spans="1:33" s="6" customFormat="1" ht="24.95" customHeight="1" thickBot="1">
      <c r="A55" s="437" t="s">
        <v>258</v>
      </c>
      <c r="B55" s="438"/>
      <c r="C55" s="439"/>
      <c r="D55" s="703" t="s">
        <v>58</v>
      </c>
      <c r="E55" s="704"/>
      <c r="F55" s="741" t="s">
        <v>70</v>
      </c>
      <c r="G55" s="742"/>
      <c r="H55" s="743"/>
      <c r="I55" s="744" t="s">
        <v>364</v>
      </c>
      <c r="J55" s="745"/>
      <c r="K55" s="745"/>
      <c r="L55" s="745"/>
      <c r="M55" s="745"/>
      <c r="N55" s="745"/>
      <c r="O55" s="745"/>
      <c r="P55" s="745"/>
      <c r="Q55" s="746"/>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527" t="s">
        <v>381</v>
      </c>
      <c r="C60" s="527"/>
      <c r="D60" s="527"/>
      <c r="E60" s="527"/>
      <c r="F60" s="527"/>
      <c r="G60" s="527"/>
      <c r="H60" s="527"/>
      <c r="I60" s="527"/>
      <c r="J60" s="527"/>
      <c r="K60" s="527"/>
      <c r="L60" s="527"/>
      <c r="M60" s="527"/>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20" sqref="K20:N2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762" t="s">
        <v>0</v>
      </c>
      <c r="I2" s="763"/>
      <c r="J2" s="764">
        <f>'様式-1-Ⅰ（プラント）'!H2</f>
        <v>24080902</v>
      </c>
      <c r="K2" s="765"/>
      <c r="L2" s="765"/>
      <c r="M2" s="766"/>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7" t="s">
        <v>57</v>
      </c>
      <c r="B4" s="767"/>
      <c r="C4" s="767"/>
      <c r="D4" s="767"/>
      <c r="E4" s="767"/>
      <c r="F4" s="767"/>
      <c r="G4" s="767"/>
      <c r="H4" s="767"/>
      <c r="I4" s="767"/>
      <c r="J4" s="767"/>
      <c r="K4" s="767"/>
      <c r="L4" s="767"/>
      <c r="M4" s="767"/>
      <c r="N4" s="767"/>
      <c r="O4" s="87"/>
      <c r="P4" s="87"/>
    </row>
    <row r="5" spans="1:25" s="107" customFormat="1" ht="18" customHeight="1" thickBot="1">
      <c r="A5" s="106" t="s">
        <v>1</v>
      </c>
      <c r="B5" s="768" t="str">
        <f>'様式-1-Ⅰ（プラント）'!B7</f>
        <v>地下鉄南北線き電・帰線ケーブル更新工事（北仙台工区）</v>
      </c>
      <c r="C5" s="769"/>
      <c r="D5" s="769"/>
      <c r="E5" s="769"/>
      <c r="F5" s="769"/>
      <c r="G5" s="769"/>
      <c r="H5" s="769"/>
      <c r="I5" s="769"/>
      <c r="J5" s="769"/>
      <c r="K5" s="769"/>
      <c r="L5" s="769"/>
      <c r="M5" s="769"/>
      <c r="N5" s="77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1">
        <v>1</v>
      </c>
      <c r="B8" s="773" t="s">
        <v>230</v>
      </c>
      <c r="C8" s="774"/>
      <c r="D8" s="774"/>
      <c r="E8" s="774"/>
      <c r="F8" s="774"/>
      <c r="G8" s="774"/>
      <c r="H8" s="775"/>
      <c r="I8" s="776" t="s">
        <v>46</v>
      </c>
      <c r="J8" s="777"/>
      <c r="K8" s="780"/>
      <c r="L8" s="781"/>
      <c r="M8" s="781"/>
      <c r="N8" s="782"/>
    </row>
    <row r="9" spans="1:25" ht="21.75" customHeight="1" thickBot="1">
      <c r="A9" s="771"/>
      <c r="B9" s="786" t="s">
        <v>236</v>
      </c>
      <c r="C9" s="787"/>
      <c r="D9" s="787"/>
      <c r="E9" s="787"/>
      <c r="F9" s="787"/>
      <c r="G9" s="787"/>
      <c r="H9" s="788"/>
      <c r="I9" s="778"/>
      <c r="J9" s="779"/>
      <c r="K9" s="783"/>
      <c r="L9" s="784"/>
      <c r="M9" s="784"/>
      <c r="N9" s="785"/>
    </row>
    <row r="10" spans="1:25" ht="18" customHeight="1" thickBot="1">
      <c r="A10" s="772"/>
      <c r="B10" s="789" t="s">
        <v>50</v>
      </c>
      <c r="C10" s="790"/>
      <c r="D10" s="786"/>
      <c r="E10" s="787"/>
      <c r="F10" s="787"/>
      <c r="G10" s="787"/>
      <c r="H10" s="788"/>
      <c r="I10" s="795" t="s">
        <v>47</v>
      </c>
      <c r="J10" s="791"/>
      <c r="K10" s="796"/>
      <c r="L10" s="797"/>
      <c r="M10" s="797"/>
      <c r="N10" s="798"/>
    </row>
    <row r="11" spans="1:25" ht="18" customHeight="1" thickBot="1">
      <c r="A11" s="772"/>
      <c r="B11" s="771" t="s">
        <v>123</v>
      </c>
      <c r="C11" s="791"/>
      <c r="D11" s="786"/>
      <c r="E11" s="787"/>
      <c r="F11" s="787"/>
      <c r="G11" s="787"/>
      <c r="H11" s="788"/>
      <c r="I11" s="795" t="s">
        <v>64</v>
      </c>
      <c r="J11" s="791"/>
      <c r="K11" s="799"/>
      <c r="L11" s="800"/>
      <c r="M11" s="800"/>
      <c r="N11" s="801"/>
    </row>
    <row r="12" spans="1:25" ht="18" customHeight="1" thickBot="1">
      <c r="A12" s="772"/>
      <c r="B12" s="771" t="s">
        <v>51</v>
      </c>
      <c r="C12" s="791"/>
      <c r="D12" s="786"/>
      <c r="E12" s="787"/>
      <c r="F12" s="787"/>
      <c r="G12" s="787"/>
      <c r="H12" s="788"/>
      <c r="I12" s="792" t="s">
        <v>53</v>
      </c>
      <c r="J12" s="793"/>
      <c r="K12" s="786"/>
      <c r="L12" s="787"/>
      <c r="M12" s="787"/>
      <c r="N12" s="788"/>
    </row>
    <row r="13" spans="1:25" ht="18" customHeight="1" thickBot="1">
      <c r="A13" s="772"/>
      <c r="B13" s="771" t="s">
        <v>52</v>
      </c>
      <c r="C13" s="791"/>
      <c r="D13" s="786" t="s">
        <v>162</v>
      </c>
      <c r="E13" s="787"/>
      <c r="F13" s="787"/>
      <c r="G13" s="787"/>
      <c r="H13" s="794" t="s">
        <v>62</v>
      </c>
      <c r="I13" s="794"/>
      <c r="J13" s="787" t="s">
        <v>162</v>
      </c>
      <c r="K13" s="787"/>
      <c r="L13" s="787"/>
      <c r="M13" s="787"/>
      <c r="N13" s="788"/>
    </row>
    <row r="14" spans="1:25" ht="14.25" thickBot="1">
      <c r="A14" s="771">
        <v>2</v>
      </c>
      <c r="B14" s="808" t="s">
        <v>230</v>
      </c>
      <c r="C14" s="809"/>
      <c r="D14" s="809"/>
      <c r="E14" s="809"/>
      <c r="F14" s="809"/>
      <c r="G14" s="809"/>
      <c r="H14" s="810"/>
      <c r="I14" s="811" t="s">
        <v>46</v>
      </c>
      <c r="J14" s="812"/>
      <c r="K14" s="780"/>
      <c r="L14" s="781"/>
      <c r="M14" s="781"/>
      <c r="N14" s="782"/>
    </row>
    <row r="15" spans="1:25" ht="21.75" customHeight="1" thickBot="1">
      <c r="A15" s="771"/>
      <c r="B15" s="786" t="s">
        <v>236</v>
      </c>
      <c r="C15" s="787"/>
      <c r="D15" s="787"/>
      <c r="E15" s="787"/>
      <c r="F15" s="787"/>
      <c r="G15" s="787"/>
      <c r="H15" s="788"/>
      <c r="I15" s="778"/>
      <c r="J15" s="779"/>
      <c r="K15" s="783"/>
      <c r="L15" s="784"/>
      <c r="M15" s="784"/>
      <c r="N15" s="785"/>
    </row>
    <row r="16" spans="1:25" ht="18" customHeight="1" thickBot="1">
      <c r="A16" s="772"/>
      <c r="B16" s="789" t="s">
        <v>50</v>
      </c>
      <c r="C16" s="790"/>
      <c r="D16" s="786"/>
      <c r="E16" s="787"/>
      <c r="F16" s="787"/>
      <c r="G16" s="787"/>
      <c r="H16" s="788"/>
      <c r="I16" s="795" t="s">
        <v>47</v>
      </c>
      <c r="J16" s="791"/>
      <c r="K16" s="796"/>
      <c r="L16" s="797"/>
      <c r="M16" s="797"/>
      <c r="N16" s="798"/>
    </row>
    <row r="17" spans="1:14" ht="18" customHeight="1" thickBot="1">
      <c r="A17" s="772"/>
      <c r="B17" s="771" t="s">
        <v>123</v>
      </c>
      <c r="C17" s="791"/>
      <c r="D17" s="786"/>
      <c r="E17" s="787"/>
      <c r="F17" s="787"/>
      <c r="G17" s="787"/>
      <c r="H17" s="788"/>
      <c r="I17" s="795" t="s">
        <v>64</v>
      </c>
      <c r="J17" s="791"/>
      <c r="K17" s="799"/>
      <c r="L17" s="800"/>
      <c r="M17" s="800"/>
      <c r="N17" s="801"/>
    </row>
    <row r="18" spans="1:14" ht="18" customHeight="1" thickBot="1">
      <c r="A18" s="772"/>
      <c r="B18" s="771" t="s">
        <v>51</v>
      </c>
      <c r="C18" s="802"/>
      <c r="D18" s="803"/>
      <c r="E18" s="804"/>
      <c r="F18" s="804"/>
      <c r="G18" s="804"/>
      <c r="H18" s="805"/>
      <c r="I18" s="806" t="s">
        <v>53</v>
      </c>
      <c r="J18" s="807"/>
      <c r="K18" s="786"/>
      <c r="L18" s="787"/>
      <c r="M18" s="787"/>
      <c r="N18" s="788"/>
    </row>
    <row r="19" spans="1:14" ht="18" customHeight="1" thickBot="1">
      <c r="A19" s="772"/>
      <c r="B19" s="771" t="s">
        <v>52</v>
      </c>
      <c r="C19" s="802"/>
      <c r="D19" s="813" t="s">
        <v>162</v>
      </c>
      <c r="E19" s="814"/>
      <c r="F19" s="814"/>
      <c r="G19" s="815"/>
      <c r="H19" s="816" t="s">
        <v>62</v>
      </c>
      <c r="I19" s="817"/>
      <c r="J19" s="818" t="s">
        <v>162</v>
      </c>
      <c r="K19" s="814"/>
      <c r="L19" s="814"/>
      <c r="M19" s="814"/>
      <c r="N19" s="819"/>
    </row>
    <row r="20" spans="1:14" ht="14.25" thickBot="1">
      <c r="A20" s="771">
        <v>3</v>
      </c>
      <c r="B20" s="773" t="s">
        <v>230</v>
      </c>
      <c r="C20" s="774"/>
      <c r="D20" s="774"/>
      <c r="E20" s="774"/>
      <c r="F20" s="774"/>
      <c r="G20" s="774"/>
      <c r="H20" s="775"/>
      <c r="I20" s="820" t="s">
        <v>46</v>
      </c>
      <c r="J20" s="771"/>
      <c r="K20" s="821"/>
      <c r="L20" s="822"/>
      <c r="M20" s="822"/>
      <c r="N20" s="823"/>
    </row>
    <row r="21" spans="1:14" ht="21.75" customHeight="1" thickBot="1">
      <c r="A21" s="771"/>
      <c r="B21" s="783" t="s">
        <v>236</v>
      </c>
      <c r="C21" s="784"/>
      <c r="D21" s="784"/>
      <c r="E21" s="784"/>
      <c r="F21" s="784"/>
      <c r="G21" s="784"/>
      <c r="H21" s="785"/>
      <c r="I21" s="820"/>
      <c r="J21" s="771"/>
      <c r="K21" s="824"/>
      <c r="L21" s="825"/>
      <c r="M21" s="825"/>
      <c r="N21" s="826"/>
    </row>
    <row r="22" spans="1:14" ht="18" customHeight="1" thickBot="1">
      <c r="A22" s="772"/>
      <c r="B22" s="827" t="s">
        <v>50</v>
      </c>
      <c r="C22" s="778"/>
      <c r="D22" s="813"/>
      <c r="E22" s="814"/>
      <c r="F22" s="814"/>
      <c r="G22" s="814"/>
      <c r="H22" s="819"/>
      <c r="I22" s="820" t="s">
        <v>47</v>
      </c>
      <c r="J22" s="771"/>
      <c r="K22" s="828"/>
      <c r="L22" s="829"/>
      <c r="M22" s="829"/>
      <c r="N22" s="830"/>
    </row>
    <row r="23" spans="1:14" ht="18" customHeight="1" thickBot="1">
      <c r="A23" s="772"/>
      <c r="B23" s="771" t="s">
        <v>123</v>
      </c>
      <c r="C23" s="802"/>
      <c r="D23" s="813"/>
      <c r="E23" s="814"/>
      <c r="F23" s="814"/>
      <c r="G23" s="814"/>
      <c r="H23" s="819"/>
      <c r="I23" s="795" t="s">
        <v>64</v>
      </c>
      <c r="J23" s="791"/>
      <c r="K23" s="831"/>
      <c r="L23" s="832"/>
      <c r="M23" s="832"/>
      <c r="N23" s="833"/>
    </row>
    <row r="24" spans="1:14" ht="18" customHeight="1" thickBot="1">
      <c r="A24" s="772"/>
      <c r="B24" s="771" t="s">
        <v>51</v>
      </c>
      <c r="C24" s="802"/>
      <c r="D24" s="803"/>
      <c r="E24" s="804"/>
      <c r="F24" s="804"/>
      <c r="G24" s="804"/>
      <c r="H24" s="805"/>
      <c r="I24" s="806" t="s">
        <v>53</v>
      </c>
      <c r="J24" s="807"/>
      <c r="K24" s="786"/>
      <c r="L24" s="787"/>
      <c r="M24" s="787"/>
      <c r="N24" s="788"/>
    </row>
    <row r="25" spans="1:14" ht="18" customHeight="1" thickBot="1">
      <c r="A25" s="772"/>
      <c r="B25" s="771" t="s">
        <v>52</v>
      </c>
      <c r="C25" s="802"/>
      <c r="D25" s="813" t="s">
        <v>162</v>
      </c>
      <c r="E25" s="814"/>
      <c r="F25" s="814"/>
      <c r="G25" s="815"/>
      <c r="H25" s="816" t="s">
        <v>62</v>
      </c>
      <c r="I25" s="817"/>
      <c r="J25" s="818" t="s">
        <v>162</v>
      </c>
      <c r="K25" s="814"/>
      <c r="L25" s="814"/>
      <c r="M25" s="814"/>
      <c r="N25" s="819"/>
    </row>
    <row r="26" spans="1:14" ht="14.25" thickBot="1">
      <c r="A26" s="771">
        <v>4</v>
      </c>
      <c r="B26" s="773" t="s">
        <v>230</v>
      </c>
      <c r="C26" s="774"/>
      <c r="D26" s="774"/>
      <c r="E26" s="774"/>
      <c r="F26" s="774"/>
      <c r="G26" s="774"/>
      <c r="H26" s="775"/>
      <c r="I26" s="820" t="s">
        <v>46</v>
      </c>
      <c r="J26" s="771"/>
      <c r="K26" s="821"/>
      <c r="L26" s="822"/>
      <c r="M26" s="822"/>
      <c r="N26" s="823"/>
    </row>
    <row r="27" spans="1:14" ht="21.75" customHeight="1" thickBot="1">
      <c r="A27" s="771"/>
      <c r="B27" s="783" t="s">
        <v>236</v>
      </c>
      <c r="C27" s="784"/>
      <c r="D27" s="784"/>
      <c r="E27" s="784"/>
      <c r="F27" s="784"/>
      <c r="G27" s="784"/>
      <c r="H27" s="785"/>
      <c r="I27" s="820"/>
      <c r="J27" s="771"/>
      <c r="K27" s="824"/>
      <c r="L27" s="825"/>
      <c r="M27" s="825"/>
      <c r="N27" s="826"/>
    </row>
    <row r="28" spans="1:14" ht="18" customHeight="1" thickBot="1">
      <c r="A28" s="772"/>
      <c r="B28" s="827" t="s">
        <v>50</v>
      </c>
      <c r="C28" s="778"/>
      <c r="D28" s="813"/>
      <c r="E28" s="814"/>
      <c r="F28" s="814"/>
      <c r="G28" s="814"/>
      <c r="H28" s="819"/>
      <c r="I28" s="820" t="s">
        <v>47</v>
      </c>
      <c r="J28" s="771"/>
      <c r="K28" s="828"/>
      <c r="L28" s="829"/>
      <c r="M28" s="829"/>
      <c r="N28" s="830"/>
    </row>
    <row r="29" spans="1:14" ht="18" customHeight="1" thickBot="1">
      <c r="A29" s="772"/>
      <c r="B29" s="771" t="s">
        <v>123</v>
      </c>
      <c r="C29" s="802"/>
      <c r="D29" s="813"/>
      <c r="E29" s="814"/>
      <c r="F29" s="814"/>
      <c r="G29" s="814"/>
      <c r="H29" s="819"/>
      <c r="I29" s="795" t="s">
        <v>64</v>
      </c>
      <c r="J29" s="791"/>
      <c r="K29" s="831"/>
      <c r="L29" s="832"/>
      <c r="M29" s="832"/>
      <c r="N29" s="833"/>
    </row>
    <row r="30" spans="1:14" ht="18" customHeight="1" thickBot="1">
      <c r="A30" s="772"/>
      <c r="B30" s="771" t="s">
        <v>51</v>
      </c>
      <c r="C30" s="802"/>
      <c r="D30" s="803"/>
      <c r="E30" s="804"/>
      <c r="F30" s="804"/>
      <c r="G30" s="804"/>
      <c r="H30" s="805"/>
      <c r="I30" s="806" t="s">
        <v>53</v>
      </c>
      <c r="J30" s="807"/>
      <c r="K30" s="786"/>
      <c r="L30" s="787"/>
      <c r="M30" s="787"/>
      <c r="N30" s="788"/>
    </row>
    <row r="31" spans="1:14" ht="18" customHeight="1" thickBot="1">
      <c r="A31" s="772"/>
      <c r="B31" s="771" t="s">
        <v>52</v>
      </c>
      <c r="C31" s="802"/>
      <c r="D31" s="813" t="s">
        <v>162</v>
      </c>
      <c r="E31" s="814"/>
      <c r="F31" s="814"/>
      <c r="G31" s="815"/>
      <c r="H31" s="816" t="s">
        <v>62</v>
      </c>
      <c r="I31" s="817"/>
      <c r="J31" s="818" t="s">
        <v>162</v>
      </c>
      <c r="K31" s="814"/>
      <c r="L31" s="814"/>
      <c r="M31" s="814"/>
      <c r="N31" s="819"/>
    </row>
    <row r="32" spans="1:14" ht="14.25" thickBot="1">
      <c r="A32" s="771">
        <v>5</v>
      </c>
      <c r="B32" s="773" t="s">
        <v>230</v>
      </c>
      <c r="C32" s="774"/>
      <c r="D32" s="774"/>
      <c r="E32" s="774"/>
      <c r="F32" s="774"/>
      <c r="G32" s="774"/>
      <c r="H32" s="775"/>
      <c r="I32" s="820" t="s">
        <v>46</v>
      </c>
      <c r="J32" s="771"/>
      <c r="K32" s="821"/>
      <c r="L32" s="822"/>
      <c r="M32" s="822"/>
      <c r="N32" s="823"/>
    </row>
    <row r="33" spans="1:14" ht="21.75" customHeight="1" thickBot="1">
      <c r="A33" s="771"/>
      <c r="B33" s="783" t="s">
        <v>236</v>
      </c>
      <c r="C33" s="784"/>
      <c r="D33" s="784"/>
      <c r="E33" s="784"/>
      <c r="F33" s="784"/>
      <c r="G33" s="784"/>
      <c r="H33" s="785"/>
      <c r="I33" s="820"/>
      <c r="J33" s="771"/>
      <c r="K33" s="824"/>
      <c r="L33" s="825"/>
      <c r="M33" s="825"/>
      <c r="N33" s="826"/>
    </row>
    <row r="34" spans="1:14" ht="18" customHeight="1" thickBot="1">
      <c r="A34" s="772"/>
      <c r="B34" s="827" t="s">
        <v>50</v>
      </c>
      <c r="C34" s="778"/>
      <c r="D34" s="813"/>
      <c r="E34" s="814"/>
      <c r="F34" s="814"/>
      <c r="G34" s="814"/>
      <c r="H34" s="819"/>
      <c r="I34" s="820" t="s">
        <v>47</v>
      </c>
      <c r="J34" s="771"/>
      <c r="K34" s="828"/>
      <c r="L34" s="829"/>
      <c r="M34" s="829"/>
      <c r="N34" s="830"/>
    </row>
    <row r="35" spans="1:14" ht="18" customHeight="1" thickBot="1">
      <c r="A35" s="772"/>
      <c r="B35" s="771" t="s">
        <v>123</v>
      </c>
      <c r="C35" s="802"/>
      <c r="D35" s="813"/>
      <c r="E35" s="814"/>
      <c r="F35" s="814"/>
      <c r="G35" s="814"/>
      <c r="H35" s="819"/>
      <c r="I35" s="795" t="s">
        <v>64</v>
      </c>
      <c r="J35" s="791"/>
      <c r="K35" s="831"/>
      <c r="L35" s="832"/>
      <c r="M35" s="832"/>
      <c r="N35" s="833"/>
    </row>
    <row r="36" spans="1:14" ht="18" customHeight="1" thickBot="1">
      <c r="A36" s="772"/>
      <c r="B36" s="771" t="s">
        <v>51</v>
      </c>
      <c r="C36" s="802"/>
      <c r="D36" s="803"/>
      <c r="E36" s="804"/>
      <c r="F36" s="804"/>
      <c r="G36" s="804"/>
      <c r="H36" s="805"/>
      <c r="I36" s="806" t="s">
        <v>53</v>
      </c>
      <c r="J36" s="807"/>
      <c r="K36" s="786"/>
      <c r="L36" s="787"/>
      <c r="M36" s="787"/>
      <c r="N36" s="788"/>
    </row>
    <row r="37" spans="1:14" ht="18" customHeight="1" thickBot="1">
      <c r="A37" s="772"/>
      <c r="B37" s="771" t="s">
        <v>52</v>
      </c>
      <c r="C37" s="802"/>
      <c r="D37" s="813" t="s">
        <v>162</v>
      </c>
      <c r="E37" s="814"/>
      <c r="F37" s="814"/>
      <c r="G37" s="815"/>
      <c r="H37" s="816" t="s">
        <v>62</v>
      </c>
      <c r="I37" s="817"/>
      <c r="J37" s="818" t="s">
        <v>162</v>
      </c>
      <c r="K37" s="814"/>
      <c r="L37" s="814"/>
      <c r="M37" s="814"/>
      <c r="N37" s="819"/>
    </row>
    <row r="38" spans="1:14" ht="8.25" customHeight="1">
      <c r="A38" s="165"/>
      <c r="B38" s="165"/>
      <c r="C38" s="165"/>
      <c r="D38" s="178"/>
      <c r="E38" s="178"/>
      <c r="F38" s="178"/>
      <c r="G38" s="178"/>
      <c r="H38" s="178"/>
      <c r="I38" s="178"/>
      <c r="J38" s="178"/>
      <c r="K38" s="178"/>
      <c r="L38" s="178"/>
      <c r="M38" s="165"/>
      <c r="N38" s="165"/>
    </row>
    <row r="39" spans="1:14" s="105" customFormat="1" ht="18" customHeight="1">
      <c r="A39" s="772" t="s">
        <v>63</v>
      </c>
      <c r="B39" s="772"/>
      <c r="C39" s="772"/>
      <c r="D39" s="834" t="s">
        <v>237</v>
      </c>
      <c r="E39" s="834"/>
      <c r="F39" s="834"/>
      <c r="G39" s="834"/>
      <c r="H39" s="834"/>
      <c r="I39" s="834"/>
      <c r="J39" s="834"/>
      <c r="K39" s="834"/>
      <c r="L39" s="835" t="s">
        <v>175</v>
      </c>
      <c r="M39" s="836"/>
      <c r="N39" s="837"/>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2024-08-09T02:58:36Z</dcterms:modified>
</cp:coreProperties>
</file>