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15" windowWidth="14955" windowHeight="8940" tabRatio="767" activeTab="0"/>
  </bookViews>
  <sheets>
    <sheet name="様式-共1（JV単体，Ⅰ型，資格）" sheetId="1" r:id="rId1"/>
    <sheet name="様式-共2" sheetId="2" r:id="rId2"/>
    <sheet name="様式-共3(1) 資格(1億円未満)" sheetId="3" r:id="rId3"/>
    <sheet name="様式-共3（2)資格(1億円未満)" sheetId="4" r:id="rId4"/>
    <sheet name="様式-共4" sheetId="5" r:id="rId5"/>
    <sheet name="様式-共5" sheetId="6" r:id="rId6"/>
    <sheet name="様式-共6" sheetId="7" r:id="rId7"/>
  </sheets>
  <definedNames>
    <definedName name="_xlnm.Print_Area" localSheetId="2">'様式-共3(1) 資格(1億円未満)'!$A$1:$M$41</definedName>
    <definedName name="_xlnm.Print_Area" localSheetId="3">'様式-共3（2)資格(1億円未満)'!$A$1:$O$44</definedName>
    <definedName name="_xlnm.Print_Area" localSheetId="4">'様式-共4'!$A$1:$N$54</definedName>
    <definedName name="_xlnm.Print_Area" localSheetId="6">'様式-共6'!$A$1:$L$29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G17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熟練技術者の実績の有無を選択して下さい。</t>
        </r>
      </text>
    </comment>
    <comment ref="G20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熟練技術者の表彰歴の有無について選択して下さい。</t>
        </r>
      </text>
    </comment>
    <comment ref="G19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</t>
        </r>
        <r>
          <rPr>
            <u val="single"/>
            <sz val="9"/>
            <rFont val="ＭＳ Ｐゴシック"/>
            <family val="3"/>
          </rPr>
          <t>，熟練技術者の表彰歴の有無又は複数ありについて選択して下さい。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<sst xmlns="http://schemas.openxmlformats.org/spreadsheetml/2006/main" count="400" uniqueCount="258">
  <si>
    <t>評価視点</t>
  </si>
  <si>
    <t>評価項目</t>
  </si>
  <si>
    <t>加算
点
配点</t>
  </si>
  <si>
    <t>評点
配点</t>
  </si>
  <si>
    <t>得
点</t>
  </si>
  <si>
    <t>加
重
度</t>
  </si>
  <si>
    <t>評
点</t>
  </si>
  <si>
    <t>評価点</t>
  </si>
  <si>
    <t>評価点
計</t>
  </si>
  <si>
    <t>配置予定
技術者
の評価</t>
  </si>
  <si>
    <t>企業の
評価</t>
  </si>
  <si>
    <t>申告内容</t>
  </si>
  <si>
    <t>オ　品質管理システムの認証取得状況</t>
  </si>
  <si>
    <t>様式-共1-Ⅰ</t>
  </si>
  <si>
    <t>整理番号</t>
  </si>
  <si>
    <t>評価値申告書</t>
  </si>
  <si>
    <t>会社名</t>
  </si>
  <si>
    <t>工事件名</t>
  </si>
  <si>
    <t>１．評価項目</t>
  </si>
  <si>
    <t>（消費税抜き）</t>
  </si>
  <si>
    <t>３．評価値の計算</t>
  </si>
  <si>
    <t>評価値＝</t>
  </si>
  <si>
    <t>標準点＋加算点（①）</t>
  </si>
  <si>
    <t>＝</t>
  </si>
  <si>
    <t>100点＋</t>
  </si>
  <si>
    <t>４．留意事項</t>
  </si>
  <si>
    <t>※1　はじめに，会社名（商号）又は共同企業体名を記入して下さい。</t>
  </si>
  <si>
    <t>※2　計算表の太枠セル（黄色）について，該当するものをリストから選択するか又は数値を入力して下さい。</t>
  </si>
  <si>
    <t>※3　記入等にあたっては，入札公告の「総合評価に関する説明書」をお読み下さい。</t>
  </si>
  <si>
    <t>※4　本様式は，総合評価一般競争入札に適用します。</t>
  </si>
  <si>
    <t>※5　本様式は，「入札書」を提出する際に他の提出文書と一緒に提出してください。</t>
  </si>
  <si>
    <t>②</t>
  </si>
  <si>
    <t>＝</t>
  </si>
  <si>
    <t>イ　過去１０ヶ年度及び現年度における
　　同種工事の施工実績</t>
  </si>
  <si>
    <t>加算点　①</t>
  </si>
  <si>
    <t>２．入札価格</t>
  </si>
  <si>
    <t>※評価値は，入札価格を百万で除したもので計算し，小数点以下第6位を切り捨てとします。</t>
  </si>
  <si>
    <t>入札価格（②）</t>
  </si>
  <si>
    <t>様式-共2　単体</t>
  </si>
  <si>
    <t>企業の評価，労働福祉，社会性及び地域貢献等の状況</t>
  </si>
  <si>
    <t>　ア.工事成績評定点（平均点）</t>
  </si>
  <si>
    <t>平均点→
（無しは０を入力）</t>
  </si>
  <si>
    <t>同種工事の施工実績の有無</t>
  </si>
  <si>
    <t>実績の有無</t>
  </si>
  <si>
    <t>同種工事のCORINS登録</t>
  </si>
  <si>
    <t>＋</t>
  </si>
  <si>
    <t>発　注　機　関</t>
  </si>
  <si>
    <t>工　事　名　称</t>
  </si>
  <si>
    <t>契　約　金　額</t>
  </si>
  <si>
    <t>施　工　場　所</t>
  </si>
  <si>
    <t>工　事　概　要</t>
  </si>
  <si>
    <t>契約工期（期間）</t>
  </si>
  <si>
    <t>～</t>
  </si>
  <si>
    <t>受　注　形　態</t>
  </si>
  <si>
    <t>　※共同企業体の場合の出資比率（％）→</t>
  </si>
  <si>
    <t>認証取得の有無</t>
  </si>
  <si>
    <t>登録証の有効期限</t>
  </si>
  <si>
    <t>法定雇用率の適用の有無</t>
  </si>
  <si>
    <t>←▼から選択</t>
  </si>
  <si>
    <t>雇用している障害者の人数</t>
  </si>
  <si>
    <t>人</t>
  </si>
  <si>
    <t>障害者雇用状況報告書(控)に記載の障害者実雇用率(％)→</t>
  </si>
  <si>
    <t>みちのく環境管理規格</t>
  </si>
  <si>
    <t>環境報告書等の公表</t>
  </si>
  <si>
    <t>活動実績の有無</t>
  </si>
  <si>
    <t>活動実績名称１</t>
  </si>
  <si>
    <t>活動実績名称２</t>
  </si>
  <si>
    <t>登録等の有無</t>
  </si>
  <si>
    <t>時差出勤制度の
有無</t>
  </si>
  <si>
    <t>注1</t>
  </si>
  <si>
    <t>…該当するものを「リスト（▼表示されます）」から選択して下さい。</t>
  </si>
  <si>
    <t>…該当する内容を直接入力（数値又は文字）して下さい。</t>
  </si>
  <si>
    <t>注2</t>
  </si>
  <si>
    <t>記入にあたっては，入札公告の「総合評価に関する説明書」をお読み下さい。</t>
  </si>
  <si>
    <t>表彰暦又は実績の有無</t>
  </si>
  <si>
    <t>表彰又は実績工事名</t>
  </si>
  <si>
    <t>オ.品質管理システムの
　　認証取得状況</t>
  </si>
  <si>
    <t>顕彰歴の有無</t>
  </si>
  <si>
    <t>顕彰年月日</t>
  </si>
  <si>
    <t>顕彰工事名</t>
  </si>
  <si>
    <t>協定等締結の有無</t>
  </si>
  <si>
    <t>協定団体名称</t>
  </si>
  <si>
    <t>締結協定等名称</t>
  </si>
  <si>
    <t>登録実績名称１</t>
  </si>
  <si>
    <t>登録実績名称２</t>
  </si>
  <si>
    <t>従事実績の有無</t>
  </si>
  <si>
    <t>従事実績名称１</t>
  </si>
  <si>
    <t>従事実績名称２</t>
  </si>
  <si>
    <t>　建設業許可番号
＋CORINS登録番号</t>
  </si>
  <si>
    <t>※ありの場合，所属する団体と協定名称を記載のこと。</t>
  </si>
  <si>
    <t>地域貢献活動等の実績説明書</t>
  </si>
  <si>
    <t>活動実績１</t>
  </si>
  <si>
    <t>①活動等の名称</t>
  </si>
  <si>
    <t>②活動等の日時</t>
  </si>
  <si>
    <t>③活動等の場所</t>
  </si>
  <si>
    <t>④団体名，代表者
　および連絡先</t>
  </si>
  <si>
    <t>（団体名）</t>
  </si>
  <si>
    <t>（代表者氏名）</t>
  </si>
  <si>
    <t>（団体・代表者連絡先）</t>
  </si>
  <si>
    <t>⑤具体的な
　活動の内容</t>
  </si>
  <si>
    <t>⑥確認資料　　　別添のとおり</t>
  </si>
  <si>
    <t>活動実績２</t>
  </si>
  <si>
    <t>イ.同種工事の施工実績</t>
  </si>
  <si>
    <t>企業の東日本大震災対応</t>
  </si>
  <si>
    <t>確認資料１</t>
  </si>
  <si>
    <t>※別添のとおり</t>
  </si>
  <si>
    <t>注3</t>
  </si>
  <si>
    <t>氏名</t>
  </si>
  <si>
    <t>生年月日</t>
  </si>
  <si>
    <t>ソ.地域貢献活動等の実績</t>
  </si>
  <si>
    <t>タ.防災に関する
　　応援協定等の締結実績</t>
  </si>
  <si>
    <t>チ.緊急工事登録等への
　　取組み状況</t>
  </si>
  <si>
    <t>ツ.困難業務の従事実績</t>
  </si>
  <si>
    <t>共通（JV/単体，資格）</t>
  </si>
  <si>
    <t>発注部署 １</t>
  </si>
  <si>
    <t>（注３）</t>
  </si>
  <si>
    <t>発注部署 ２</t>
  </si>
  <si>
    <t>確認資料２</t>
  </si>
  <si>
    <t>従事実績名称３</t>
  </si>
  <si>
    <t>発注部署 ３</t>
  </si>
  <si>
    <t>確認資料３</t>
  </si>
  <si>
    <t>従事実績名称４</t>
  </si>
  <si>
    <t>発注部署 ４</t>
  </si>
  <si>
    <t>確認資料４</t>
  </si>
  <si>
    <t>従事実績名称５</t>
  </si>
  <si>
    <t>発注部署 ５</t>
  </si>
  <si>
    <t>確認資料５</t>
  </si>
  <si>
    <t>従事実績名称６</t>
  </si>
  <si>
    <t>発注部署 ６</t>
  </si>
  <si>
    <t>確認資料６</t>
  </si>
  <si>
    <t>記入にあたっては，局・部・課を記入してください</t>
  </si>
  <si>
    <t>配置予定技術者の施工実績，資格等の状況</t>
  </si>
  <si>
    <t>　配置予定技術者の氏名
　及び当該工事に従事する役割</t>
  </si>
  <si>
    <t>氏　　　 名</t>
  </si>
  <si>
    <t>従事する役割</t>
  </si>
  <si>
    <t>カ.同種工事の施工実績</t>
  </si>
  <si>
    <t>同種工事の
施工実績の有無</t>
  </si>
  <si>
    <t>同種工事の
CORINS登録</t>
  </si>
  <si>
    <t>　建設業許可番号
　　　　＋CORINS登録番号</t>
  </si>
  <si>
    <t>請負金額</t>
  </si>
  <si>
    <t>従事期間</t>
  </si>
  <si>
    <t>従事した役割</t>
  </si>
  <si>
    <t>従事時の保有資格</t>
  </si>
  <si>
    <t>資格名称</t>
  </si>
  <si>
    <t>評定点の有無</t>
  </si>
  <si>
    <t>…該当する事項を記入（数値又は文字の入力）して下さい。</t>
  </si>
  <si>
    <t>記入等にあたっては，入札公告の「総合評価に関する説明書」をお読み下さい。</t>
  </si>
  <si>
    <t>表彰年月日又は
実績工事検査年月日</t>
  </si>
  <si>
    <t>ウ.仙台市優良建設工事表彰歴，
　　又は交通局工事で点80点
　　以上の施工実績</t>
  </si>
  <si>
    <t>工事実績情報（CORINS）の登録がある場合は，発注機関及び工事名称のみ記入</t>
  </si>
  <si>
    <t>　指名停止歴又は労働災害等による文書指導歴の有無</t>
  </si>
  <si>
    <t>ＩＳＯ １４００１</t>
  </si>
  <si>
    <t>※活動実績は，様式-共5に詳しい内容を記載すること。</t>
  </si>
  <si>
    <t>セ.下請負における
　　地元発注推進企業顕彰歴</t>
  </si>
  <si>
    <t>※就業規則等，時差出勤が証明できるものの写しを添付。</t>
  </si>
  <si>
    <t>エ　過去３ヶ月における
　　不誠実な行為又は労働災害等</t>
  </si>
  <si>
    <t>エ.不誠実な行為又は労働災害等</t>
  </si>
  <si>
    <t>ウ　過去５ヶ年度及び現年度における仙台市優
     良建設工事表彰歴，又は交通局工事で工事
     成績評定点80点以上の施工実績</t>
  </si>
  <si>
    <t>カ　過去10ヶ年度及び現年度における
　　同種工事の施工実績</t>
  </si>
  <si>
    <t>ク　過去5ヶ年度及び現年度における仙台
    市優良建設工事技術者表彰歴又は交
    通局工事で工事成績評定点80点以上
    の施工実績</t>
  </si>
  <si>
    <t>ス　登録基幹技能者の配置の有無</t>
  </si>
  <si>
    <t>タ　防災に関する応援協定等の締結実績</t>
  </si>
  <si>
    <t>チ　緊急工事登録等への取組み実績</t>
  </si>
  <si>
    <t>ツ　過去2ヶ年度における困難業務の従事
　　実績</t>
  </si>
  <si>
    <t>テ  過去2ヶ年度における維持工事等の施
　　工実績</t>
  </si>
  <si>
    <t>配置の有無</t>
  </si>
  <si>
    <t>ス.登録基幹技能者の配置の有無</t>
  </si>
  <si>
    <t>テ.過去2ヶ年度における
　　　維持工事等の施工実績</t>
  </si>
  <si>
    <t>施工実績の有無</t>
  </si>
  <si>
    <t>工事名称１</t>
  </si>
  <si>
    <t>完成検査年月日</t>
  </si>
  <si>
    <t>工事名称2</t>
  </si>
  <si>
    <t>＋</t>
  </si>
  <si>
    <t>工事実績情報（CORINS）の登録がある場合は，発注機関及び工事名称のみ記入</t>
  </si>
  <si>
    <t>申告点</t>
  </si>
  <si>
    <t>表彰歴の有無</t>
  </si>
  <si>
    <t>表彰年月日</t>
  </si>
  <si>
    <t>表彰工事名称</t>
  </si>
  <si>
    <t>契約工期（期間）</t>
  </si>
  <si>
    <t>～</t>
  </si>
  <si>
    <t>　（従事率90％以上対象）↑
←▼から選択</t>
  </si>
  <si>
    <t>発注機関</t>
  </si>
  <si>
    <t>工事名称</t>
  </si>
  <si>
    <t>施工場所</t>
  </si>
  <si>
    <t>工事概要　</t>
  </si>
  <si>
    <t>←▼から選択</t>
  </si>
  <si>
    <t>ク.仙台市優良建設工事技術者
　 表彰歴又は交通局工事で80
　 点以上の実績</t>
  </si>
  <si>
    <t>表彰歴又は
実績の有無</t>
  </si>
  <si>
    <t>表彰又は
実績工事名称1</t>
  </si>
  <si>
    <t>表彰又は
実績工事名称2</t>
  </si>
  <si>
    <t>ケ.過去2ヶ年度における東北
　　地方工事安全施工推進大会
　　（SAFETY)優良企業表彰歴</t>
  </si>
  <si>
    <t>関連資格の有無</t>
  </si>
  <si>
    <r>
      <t>※発注形態が共同企業体を対象とする場合は，構成員各社のうちいずれかの企業の</t>
    </r>
    <r>
      <rPr>
        <sz val="10"/>
        <rFont val="ＭＳ Ｐゴシック"/>
        <family val="3"/>
      </rPr>
      <t>実績を対象とします。</t>
    </r>
  </si>
  <si>
    <t>※添付資料は，活動にかかる協定書，実施要領又は活動報告書のほか，状況写真，活動証明書，感謝状
　 又はお礼状など，企業として参加したことが証明できる資料の写しを添付すること。</t>
  </si>
  <si>
    <t>登録基幹技能者調書</t>
  </si>
  <si>
    <t>◯◯◯◯基幹技能者</t>
  </si>
  <si>
    <t>所属会社名</t>
  </si>
  <si>
    <t>修了証番号</t>
  </si>
  <si>
    <t>終了年月日</t>
  </si>
  <si>
    <t>登録番号</t>
  </si>
  <si>
    <t>従事する工種</t>
  </si>
  <si>
    <t>従事する期間（予定）</t>
  </si>
  <si>
    <t>平成　　年　　月　　日</t>
  </si>
  <si>
    <t>健康保険被保険者証，雇用保険被保険者証等</t>
  </si>
  <si>
    <t>本工事の対象工種における「登録基幹技能者　適用工種」（別表）の工事種別（一般土木，AS舗装，鋼橋上部ほか）</t>
  </si>
  <si>
    <t>対象工種を複数選択する場合は最大5種類（工種）までとし，各種類（工種）ごと1名までを記入して下さい。</t>
  </si>
  <si>
    <t>注4</t>
  </si>
  <si>
    <t>配置予定技術者，又は現場代理人（専任指導者）は除外とします。</t>
  </si>
  <si>
    <t>取得年月日</t>
  </si>
  <si>
    <t>取得番号等</t>
  </si>
  <si>
    <t>～</t>
  </si>
  <si>
    <r>
      <t>チェック　</t>
    </r>
    <r>
      <rPr>
        <sz val="12"/>
        <rFont val="ＭＳ Ｐゴシック"/>
        <family val="3"/>
      </rPr>
      <t>□</t>
    </r>
  </si>
  <si>
    <t>により選択して下さい。</t>
  </si>
  <si>
    <t>（交通局確認欄）</t>
  </si>
  <si>
    <t>セ　過去5ヶ年度及び現年度における下請
　　負における地元発注推進企業顕彰歴</t>
  </si>
  <si>
    <t>ソ　過去2ヶ年度及び現年度における
　　地域貢献活動等の実績</t>
  </si>
  <si>
    <t>（※工事成績通知書写し等の資料添付）</t>
  </si>
  <si>
    <t>様式-共４　単体</t>
  </si>
  <si>
    <t>様式-共5</t>
  </si>
  <si>
    <t>様式-共６</t>
  </si>
  <si>
    <t>キ.工事成績評定点（最高点）</t>
  </si>
  <si>
    <t>コ.関連資格の保有状況</t>
  </si>
  <si>
    <t>サ.障害者の雇用促進状況</t>
  </si>
  <si>
    <t>シ.環境管理システムの
　　認証等の取得状況</t>
  </si>
  <si>
    <t>ト.仙台市交通政策への協力</t>
  </si>
  <si>
    <t>ア　過去４年間における工事成績評定点
　　（平均点）</t>
  </si>
  <si>
    <r>
      <t xml:space="preserve">ケ </t>
    </r>
    <r>
      <rPr>
        <sz val="9"/>
        <rFont val="ＭＳ Ｐゴシック"/>
        <family val="3"/>
      </rPr>
      <t>過去2ヶ年度における東北地方工事安全施
    工推進大会（SAFETY)優良企業表彰歴</t>
    </r>
  </si>
  <si>
    <t>コ　関連資格の保有状況</t>
  </si>
  <si>
    <t>サ　障害者の雇用促進状況</t>
  </si>
  <si>
    <t>シ　環境管理システムの認証取得等の
    状況</t>
  </si>
  <si>
    <t>ト　仙台市交通政策への協力</t>
  </si>
  <si>
    <t>ナ　東日本大震災における緊急工事等の
　　従事実績</t>
  </si>
  <si>
    <t>様式-共３（１）　資格</t>
  </si>
  <si>
    <r>
      <t>配置予定技術者の施工実績，資格等の状況</t>
    </r>
    <r>
      <rPr>
        <b/>
        <sz val="20"/>
        <color indexed="10"/>
        <rFont val="ＭＳ Ｐゴシック"/>
        <family val="3"/>
      </rPr>
      <t>（複数配置）</t>
    </r>
  </si>
  <si>
    <t>　配置予定技術者（若手技術者）の
氏名及び当該工事に従事する役割</t>
  </si>
  <si>
    <t>　現場代理人（専任指導者）の
氏名及び当該工事に従事する役割</t>
  </si>
  <si>
    <t>現場代理人</t>
  </si>
  <si>
    <t>（専任指導者）</t>
  </si>
  <si>
    <t>＋</t>
  </si>
  <si>
    <t>発注機関</t>
  </si>
  <si>
    <t>工事名称</t>
  </si>
  <si>
    <t>施工場所</t>
  </si>
  <si>
    <t>工事概要　</t>
  </si>
  <si>
    <t>～</t>
  </si>
  <si>
    <t>←▼から選択</t>
  </si>
  <si>
    <t>（※工事成績通知書写し等の資料添付）</t>
  </si>
  <si>
    <t>ク.仙台市優良建設工事技術者
　 表彰歴又は交通局工事で80
　 点以上の実績</t>
  </si>
  <si>
    <t>ケ.過去2ヶ年度における東北
　　地方工事安全施工推進大会
　　（SAFETY)優良企業表彰歴</t>
  </si>
  <si>
    <t>工事の従事期間</t>
  </si>
  <si>
    <t>工事の従事した役割</t>
  </si>
  <si>
    <t>コ.関連資格の保有状況</t>
  </si>
  <si>
    <t>様式-共３（２）　資格</t>
  </si>
  <si>
    <t xml:space="preserve">
　ナ　東日本大震災における
　　　緊急工事等の従事実績</t>
  </si>
  <si>
    <t>キ　過去2ヶ年度及び現年度における
　　工事成績評定点  （最高点）</t>
  </si>
  <si>
    <t>企業の
労働福祉，社会性，地域貢献度等</t>
  </si>
  <si>
    <t>※対象期間は，平成26年度，平成27年度及び当該工事の公告日までとします。</t>
  </si>
  <si>
    <t>以下，カ.「同種工事の施工実績」からコ.「関連資格の保有状況」の項目は，現場代理人（専任指導者）の実績</t>
  </si>
  <si>
    <t>地下鉄南北線長町駅外電灯設備更新工事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</si>
</sst>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General&quot;点&quot;"/>
    <numFmt numFmtId="182" formatCode="0.000_ "/>
    <numFmt numFmtId="183" formatCode="0.00000_);[Red]\(0.00000\)"/>
    <numFmt numFmtId="184" formatCode="0.0_ "/>
    <numFmt numFmtId="185" formatCode="0_ "/>
    <numFmt numFmtId="186" formatCode="#,##0_ "/>
    <numFmt numFmtId="187" formatCode="yyyy/m/d;@"/>
    <numFmt numFmtId="188" formatCode="0.0%"/>
    <numFmt numFmtId="189" formatCode="[$-411]ggge&quot;年&quot;m&quot;月&quot;d&quot;日&quot;;@"/>
    <numFmt numFmtId="190" formatCode="#?/4"/>
    <numFmt numFmtId="191" formatCode="#?/6"/>
    <numFmt numFmtId="192" formatCode="#?/15"/>
    <numFmt numFmtId="193" formatCode="&quot;至&quot;yyyy&quot;年&quot;m&quot;月&quot;d&quot;日&quot;"/>
    <numFmt numFmtId="194" formatCode="0.00_);[Red]\(0.00\)"/>
    <numFmt numFmtId="195" formatCode="0_);[Red]\(0\)"/>
    <numFmt numFmtId="196" formatCode="mm/dd/yy;@"/>
    <numFmt numFmtId="197" formatCode="&quot;自&quot;yyyy&quot;年&quot;m&quot;月&quot;d&quot;日&quot;"/>
    <numFmt numFmtId="198" formatCode="0.0_);[Red]\(0.0\)"/>
    <numFmt numFmtId="199" formatCode="0&quot;%&quot;\ "/>
    <numFmt numFmtId="200" formatCode="0&quot;％&quot;\ "/>
    <numFmt numFmtId="201" formatCode="#,##0.0;[Red]\-#,##0.0"/>
    <numFmt numFmtId="202" formatCode="#,##0.000;[Red]\-#,##0.000"/>
    <numFmt numFmtId="203" formatCode="0.0000_ "/>
    <numFmt numFmtId="204" formatCode="#,##0.0000;[Red]\-#,##0.0000"/>
    <numFmt numFmtId="205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u val="single"/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color indexed="1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94">
    <xf numFmtId="0" fontId="0" fillId="0" borderId="0" xfId="0" applyAlignment="1">
      <alignment vertical="center"/>
    </xf>
    <xf numFmtId="0" fontId="2" fillId="0" borderId="0" xfId="68" applyFont="1" applyFill="1" applyAlignment="1">
      <alignment vertical="top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wrapText="1"/>
      <protection/>
    </xf>
    <xf numFmtId="0" fontId="2" fillId="0" borderId="0" xfId="68" applyFont="1" applyFill="1" applyBorder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horizontal="center" vertical="top"/>
      <protection/>
    </xf>
    <xf numFmtId="0" fontId="2" fillId="0" borderId="0" xfId="68" applyFont="1" applyFill="1" applyBorder="1" applyAlignment="1">
      <alignment horizontal="center" vertical="center"/>
      <protection/>
    </xf>
    <xf numFmtId="180" fontId="2" fillId="0" borderId="0" xfId="68" applyNumberFormat="1" applyFont="1" applyFill="1" applyBorder="1" applyAlignment="1">
      <alignment horizontal="center" vertical="top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4" borderId="12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top"/>
      <protection/>
    </xf>
    <xf numFmtId="0" fontId="4" fillId="0" borderId="0" xfId="61" applyFont="1" applyProtection="1">
      <alignment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4" fillId="0" borderId="0" xfId="61" applyFont="1" applyBorder="1" applyProtection="1">
      <alignment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top"/>
      <protection/>
    </xf>
    <xf numFmtId="0" fontId="2" fillId="0" borderId="0" xfId="61" applyFont="1" applyProtection="1">
      <alignment/>
      <protection/>
    </xf>
    <xf numFmtId="0" fontId="2" fillId="0" borderId="11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Protection="1">
      <alignment/>
      <protection/>
    </xf>
    <xf numFmtId="0" fontId="2" fillId="0" borderId="15" xfId="68" applyFont="1" applyFill="1" applyBorder="1" applyAlignment="1">
      <alignment/>
      <protection/>
    </xf>
    <xf numFmtId="180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right" vertical="center"/>
      <protection/>
    </xf>
    <xf numFmtId="42" fontId="2" fillId="0" borderId="0" xfId="68" applyNumberFormat="1" applyFont="1" applyFill="1" applyBorder="1" applyAlignment="1">
      <alignment vertical="center"/>
      <protection/>
    </xf>
    <xf numFmtId="0" fontId="2" fillId="0" borderId="15" xfId="68" applyFont="1" applyFill="1" applyBorder="1" applyAlignment="1">
      <alignment horizontal="center" vertical="top"/>
      <protection/>
    </xf>
    <xf numFmtId="180" fontId="2" fillId="0" borderId="15" xfId="68" applyNumberFormat="1" applyFont="1" applyFill="1" applyBorder="1" applyAlignment="1">
      <alignment horizontal="left" vertical="center"/>
      <protection/>
    </xf>
    <xf numFmtId="0" fontId="2" fillId="0" borderId="15" xfId="68" applyFont="1" applyFill="1" applyBorder="1" applyAlignment="1">
      <alignment vertical="center"/>
      <protection/>
    </xf>
    <xf numFmtId="0" fontId="2" fillId="0" borderId="0" xfId="68" applyFont="1" applyFill="1" applyAlignment="1">
      <alignment horizontal="center" vertical="top"/>
      <protection/>
    </xf>
    <xf numFmtId="180" fontId="2" fillId="0" borderId="10" xfId="68" applyNumberFormat="1" applyFont="1" applyFill="1" applyBorder="1" applyAlignment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right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5" fillId="0" borderId="17" xfId="61" applyFont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vertical="center"/>
      <protection/>
    </xf>
    <xf numFmtId="49" fontId="5" fillId="0" borderId="20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vertical="center"/>
      <protection/>
    </xf>
    <xf numFmtId="49" fontId="4" fillId="0" borderId="22" xfId="61" applyNumberFormat="1" applyFont="1" applyFill="1" applyBorder="1" applyAlignment="1" applyProtection="1">
      <alignment vertical="center"/>
      <protection/>
    </xf>
    <xf numFmtId="49" fontId="4" fillId="0" borderId="23" xfId="61" applyNumberFormat="1" applyFont="1" applyFill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/>
      <protection/>
    </xf>
    <xf numFmtId="0" fontId="4" fillId="0" borderId="14" xfId="61" applyFont="1" applyBorder="1" applyAlignment="1" applyProtection="1">
      <alignment horizontal="right" vertical="center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25" borderId="28" xfId="61" applyFont="1" applyFill="1" applyBorder="1" applyProtection="1">
      <alignment/>
      <protection/>
    </xf>
    <xf numFmtId="0" fontId="4" fillId="0" borderId="28" xfId="61" applyFont="1" applyBorder="1" applyProtection="1">
      <alignment/>
      <protection/>
    </xf>
    <xf numFmtId="0" fontId="4" fillId="0" borderId="0" xfId="61" applyFont="1" applyAlignment="1" applyProtection="1">
      <alignment horizontal="right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right" vertical="center"/>
      <protection/>
    </xf>
    <xf numFmtId="0" fontId="4" fillId="0" borderId="16" xfId="61" applyFont="1" applyFill="1" applyBorder="1" applyAlignment="1" applyProtection="1">
      <alignment horizontal="right" vertical="center"/>
      <protection/>
    </xf>
    <xf numFmtId="0" fontId="4" fillId="25" borderId="31" xfId="61" applyFont="1" applyFill="1" applyBorder="1" applyAlignment="1" applyProtection="1">
      <alignment horizontal="center" vertical="top"/>
      <protection locked="0"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2" xfId="61" applyFont="1" applyFill="1" applyBorder="1" applyProtection="1">
      <alignment/>
      <protection/>
    </xf>
    <xf numFmtId="0" fontId="4" fillId="0" borderId="32" xfId="61" applyFont="1" applyFill="1" applyBorder="1" applyAlignment="1" applyProtection="1">
      <alignment vertical="center"/>
      <protection/>
    </xf>
    <xf numFmtId="0" fontId="4" fillId="0" borderId="11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horizontal="left" vertical="center" wrapText="1"/>
      <protection/>
    </xf>
    <xf numFmtId="0" fontId="4" fillId="0" borderId="33" xfId="61" applyFont="1" applyFill="1" applyBorder="1" applyAlignment="1" applyProtection="1">
      <alignment horizontal="left" vertical="center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9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vertical="center"/>
      <protection/>
    </xf>
    <xf numFmtId="0" fontId="4" fillId="0" borderId="29" xfId="61" applyFont="1" applyFill="1" applyBorder="1" applyAlignment="1" applyProtection="1">
      <alignment vertical="center"/>
      <protection/>
    </xf>
    <xf numFmtId="0" fontId="4" fillId="0" borderId="24" xfId="61" applyFont="1" applyFill="1" applyBorder="1" applyAlignment="1" applyProtection="1">
      <alignment vertical="center" textRotation="255"/>
      <protection/>
    </xf>
    <xf numFmtId="0" fontId="4" fillId="0" borderId="24" xfId="61" applyFont="1" applyFill="1" applyBorder="1" applyAlignment="1" applyProtection="1">
      <alignment vertical="top" wrapText="1"/>
      <protection/>
    </xf>
    <xf numFmtId="0" fontId="4" fillId="0" borderId="24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 textRotation="255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24" borderId="27" xfId="68" applyFont="1" applyFill="1" applyBorder="1" applyAlignment="1">
      <alignment vertical="center" wrapText="1"/>
      <protection/>
    </xf>
    <xf numFmtId="0" fontId="4" fillId="0" borderId="0" xfId="66" applyFont="1" applyFill="1" applyBorder="1" applyProtection="1">
      <alignment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right"/>
      <protection/>
    </xf>
    <xf numFmtId="0" fontId="4" fillId="0" borderId="0" xfId="66" applyFont="1" applyFill="1" applyProtection="1">
      <alignment/>
      <protection/>
    </xf>
    <xf numFmtId="0" fontId="4" fillId="0" borderId="11" xfId="66" applyFont="1" applyFill="1" applyBorder="1" applyAlignment="1" applyProtection="1">
      <alignment horizontal="center" vertical="center"/>
      <protection/>
    </xf>
    <xf numFmtId="0" fontId="4" fillId="0" borderId="12" xfId="66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66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Fill="1" applyBorder="1" applyAlignment="1" applyProtection="1">
      <alignment vertical="center" textRotation="255"/>
      <protection/>
    </xf>
    <xf numFmtId="0" fontId="4" fillId="0" borderId="0" xfId="66" applyFont="1" applyFill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horizontal="right"/>
      <protection/>
    </xf>
    <xf numFmtId="0" fontId="10" fillId="25" borderId="28" xfId="66" applyFont="1" applyFill="1" applyBorder="1" applyProtection="1">
      <alignment/>
      <protection/>
    </xf>
    <xf numFmtId="0" fontId="10" fillId="0" borderId="0" xfId="66" applyFont="1" applyProtection="1">
      <alignment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28" xfId="66" applyFont="1" applyBorder="1" applyProtection="1">
      <alignment/>
      <protection/>
    </xf>
    <xf numFmtId="0" fontId="10" fillId="0" borderId="0" xfId="66" applyFont="1" applyAlignment="1" applyProtection="1">
      <alignment horizontal="right"/>
      <protection/>
    </xf>
    <xf numFmtId="0" fontId="4" fillId="0" borderId="0" xfId="66" applyFont="1" applyFill="1" applyAlignment="1" applyProtection="1">
      <alignment horizontal="center" vertical="center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right"/>
      <protection/>
    </xf>
    <xf numFmtId="0" fontId="4" fillId="0" borderId="34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vertical="center"/>
      <protection/>
    </xf>
    <xf numFmtId="0" fontId="5" fillId="0" borderId="23" xfId="64" applyFont="1" applyFill="1" applyBorder="1" applyAlignment="1" applyProtection="1">
      <alignment vertic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4" fillId="0" borderId="18" xfId="64" applyFont="1" applyBorder="1" applyAlignment="1" applyProtection="1">
      <alignment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24" borderId="36" xfId="64" applyFont="1" applyFill="1" applyBorder="1" applyAlignment="1" applyProtection="1">
      <alignment horizontal="center" vertical="center" wrapText="1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vertical="center"/>
      <protection/>
    </xf>
    <xf numFmtId="0" fontId="5" fillId="24" borderId="10" xfId="64" applyFont="1" applyFill="1" applyBorder="1" applyAlignment="1" applyProtection="1">
      <alignment horizontal="center" vertical="center" wrapText="1"/>
      <protection/>
    </xf>
    <xf numFmtId="49" fontId="5" fillId="0" borderId="27" xfId="64" applyNumberFormat="1" applyFont="1" applyFill="1" applyBorder="1" applyAlignment="1" applyProtection="1">
      <alignment horizontal="center" vertical="center"/>
      <protection/>
    </xf>
    <xf numFmtId="0" fontId="5" fillId="24" borderId="11" xfId="64" applyFont="1" applyFill="1" applyBorder="1" applyAlignment="1" applyProtection="1">
      <alignment horizontal="center" vertical="center" wrapText="1"/>
      <protection/>
    </xf>
    <xf numFmtId="0" fontId="5" fillId="24" borderId="14" xfId="64" applyFont="1" applyFill="1" applyBorder="1" applyAlignment="1" applyProtection="1">
      <alignment horizontal="center" vertical="center" wrapText="1"/>
      <protection/>
    </xf>
    <xf numFmtId="0" fontId="4" fillId="24" borderId="14" xfId="64" applyFont="1" applyFill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/>
      <protection/>
    </xf>
    <xf numFmtId="0" fontId="4" fillId="0" borderId="19" xfId="64" applyFont="1" applyFill="1" applyBorder="1" applyAlignment="1" applyProtection="1">
      <alignment horizontal="left" vertical="center"/>
      <protection/>
    </xf>
    <xf numFmtId="0" fontId="5" fillId="24" borderId="30" xfId="64" applyFont="1" applyFill="1" applyBorder="1" applyAlignment="1" applyProtection="1">
      <alignment horizontal="center" vertical="center" wrapText="1"/>
      <protection/>
    </xf>
    <xf numFmtId="0" fontId="5" fillId="0" borderId="37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horizontal="center" vertical="center"/>
      <protection/>
    </xf>
    <xf numFmtId="0" fontId="5" fillId="0" borderId="22" xfId="64" applyFont="1" applyFill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horizontal="left" vertical="center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center"/>
      <protection/>
    </xf>
    <xf numFmtId="0" fontId="7" fillId="0" borderId="12" xfId="64" applyFont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14" fontId="4" fillId="0" borderId="0" xfId="64" applyNumberFormat="1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vertical="top"/>
      <protection/>
    </xf>
    <xf numFmtId="0" fontId="4" fillId="0" borderId="0" xfId="64" applyFont="1" applyFill="1" applyBorder="1" applyAlignment="1" applyProtection="1">
      <alignment vertical="top"/>
      <protection/>
    </xf>
    <xf numFmtId="0" fontId="32" fillId="0" borderId="0" xfId="64" applyFont="1" applyBorder="1" applyProtection="1">
      <alignment/>
      <protection/>
    </xf>
    <xf numFmtId="0" fontId="32" fillId="0" borderId="0" xfId="64" applyFont="1" applyProtection="1">
      <alignment/>
      <protection/>
    </xf>
    <xf numFmtId="0" fontId="4" fillId="0" borderId="0" xfId="64" applyFont="1" applyBorder="1" applyAlignment="1" applyProtection="1">
      <alignment horizontal="center" vertical="center" textRotation="255" wrapText="1"/>
      <protection/>
    </xf>
    <xf numFmtId="0" fontId="4" fillId="0" borderId="0" xfId="64" applyFont="1" applyAlignment="1" applyProtection="1">
      <alignment horizontal="center" vertical="center"/>
      <protection/>
    </xf>
    <xf numFmtId="0" fontId="10" fillId="0" borderId="0" xfId="64" applyFont="1" applyFill="1" applyBorder="1" applyProtection="1">
      <alignment/>
      <protection/>
    </xf>
    <xf numFmtId="0" fontId="10" fillId="25" borderId="28" xfId="64" applyFont="1" applyFill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0" xfId="64" applyFont="1" applyAlignment="1" applyProtection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4" borderId="12" xfId="68" applyFont="1" applyFill="1" applyBorder="1" applyAlignment="1" applyProtection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85" fontId="4" fillId="4" borderId="12" xfId="68" applyNumberFormat="1" applyFont="1" applyFill="1" applyBorder="1" applyAlignment="1" applyProtection="1">
      <alignment horizontal="center" vertical="center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4" borderId="23" xfId="68" applyFont="1" applyFill="1" applyBorder="1" applyAlignment="1" applyProtection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30" xfId="64" applyFont="1" applyBorder="1" applyAlignment="1" applyProtection="1">
      <alignment horizontal="center" vertical="center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40" xfId="64" applyFont="1" applyFill="1" applyBorder="1" applyAlignment="1" applyProtection="1">
      <alignment horizontal="left" vertical="center"/>
      <protection/>
    </xf>
    <xf numFmtId="0" fontId="4" fillId="0" borderId="41" xfId="64" applyFont="1" applyFill="1" applyBorder="1" applyAlignment="1" applyProtection="1">
      <alignment horizontal="left" vertical="center"/>
      <protection/>
    </xf>
    <xf numFmtId="0" fontId="4" fillId="0" borderId="42" xfId="64" applyFont="1" applyFill="1" applyBorder="1" applyAlignment="1" applyProtection="1">
      <alignment horizontal="left" vertical="center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/>
    </xf>
    <xf numFmtId="181" fontId="4" fillId="0" borderId="28" xfId="64" applyNumberFormat="1" applyFont="1" applyBorder="1" applyAlignment="1" applyProtection="1">
      <alignment horizontal="center" vertical="center"/>
      <protection locked="0"/>
    </xf>
    <xf numFmtId="0" fontId="4" fillId="0" borderId="11" xfId="64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vertical="center"/>
      <protection/>
    </xf>
    <xf numFmtId="0" fontId="4" fillId="0" borderId="30" xfId="64" applyFont="1" applyFill="1" applyBorder="1" applyAlignment="1" applyProtection="1">
      <alignment horizontal="center" vertical="center"/>
      <protection/>
    </xf>
    <xf numFmtId="0" fontId="4" fillId="25" borderId="31" xfId="64" applyFont="1" applyFill="1" applyBorder="1" applyAlignment="1" applyProtection="1">
      <alignment horizontal="center" vertical="center"/>
      <protection locked="0"/>
    </xf>
    <xf numFmtId="14" fontId="4" fillId="0" borderId="43" xfId="64" applyNumberFormat="1" applyFont="1" applyFill="1" applyBorder="1" applyAlignment="1" applyProtection="1">
      <alignment vertical="center"/>
      <protection/>
    </xf>
    <xf numFmtId="14" fontId="2" fillId="0" borderId="16" xfId="64" applyNumberFormat="1" applyFont="1" applyFill="1" applyBorder="1" applyAlignment="1" applyProtection="1">
      <alignment horizontal="center" vertical="center"/>
      <protection/>
    </xf>
    <xf numFmtId="0" fontId="4" fillId="0" borderId="17" xfId="64" applyFont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30" xfId="6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Alignment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0" borderId="28" xfId="64" applyFont="1" applyBorder="1" applyProtection="1">
      <alignment/>
      <protection/>
    </xf>
    <xf numFmtId="0" fontId="2" fillId="0" borderId="0" xfId="64" applyFo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25" borderId="44" xfId="61" applyFont="1" applyFill="1" applyBorder="1" applyAlignment="1" applyProtection="1">
      <alignment horizontal="center" vertical="center" shrinkToFit="1"/>
      <protection locked="0"/>
    </xf>
    <xf numFmtId="0" fontId="4" fillId="0" borderId="45" xfId="61" applyFont="1" applyFill="1" applyBorder="1" applyAlignment="1" applyProtection="1">
      <alignment vertical="center" shrinkToFit="1"/>
      <protection/>
    </xf>
    <xf numFmtId="0" fontId="4" fillId="0" borderId="46" xfId="61" applyFont="1" applyFill="1" applyBorder="1" applyAlignment="1" applyProtection="1">
      <alignment vertical="center" shrinkToFit="1"/>
      <protection/>
    </xf>
    <xf numFmtId="0" fontId="4" fillId="0" borderId="14" xfId="64" applyFont="1" applyBorder="1" applyAlignment="1" applyProtection="1">
      <alignment horizontal="center" vertical="center"/>
      <protection/>
    </xf>
    <xf numFmtId="0" fontId="4" fillId="25" borderId="28" xfId="64" applyFont="1" applyFill="1" applyBorder="1" applyAlignment="1" applyProtection="1">
      <alignment horizontal="center" vertical="center" wrapText="1"/>
      <protection locked="0"/>
    </xf>
    <xf numFmtId="0" fontId="4" fillId="0" borderId="45" xfId="61" applyFont="1" applyFill="1" applyBorder="1" applyAlignment="1" applyProtection="1">
      <alignment horizontal="center" vertical="center"/>
      <protection/>
    </xf>
    <xf numFmtId="0" fontId="4" fillId="0" borderId="46" xfId="61" applyFont="1" applyFill="1" applyBorder="1" applyAlignment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vertical="center" wrapText="1"/>
      <protection/>
    </xf>
    <xf numFmtId="0" fontId="4" fillId="4" borderId="10" xfId="68" applyFont="1" applyFill="1" applyBorder="1" applyAlignment="1" applyProtection="1">
      <alignment horizontal="center" vertical="center"/>
      <protection/>
    </xf>
    <xf numFmtId="0" fontId="4" fillId="4" borderId="23" xfId="69" applyFont="1" applyFill="1" applyBorder="1" applyAlignment="1" applyProtection="1">
      <alignment horizontal="center" vertical="center"/>
      <protection/>
    </xf>
    <xf numFmtId="0" fontId="4" fillId="4" borderId="12" xfId="69" applyFont="1" applyFill="1" applyBorder="1" applyAlignment="1" applyProtection="1">
      <alignment horizontal="center" vertical="center"/>
      <protection/>
    </xf>
    <xf numFmtId="0" fontId="4" fillId="26" borderId="36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4" borderId="47" xfId="68" applyFont="1" applyFill="1" applyBorder="1" applyAlignment="1" applyProtection="1">
      <alignment horizontal="center" vertical="center"/>
      <protection/>
    </xf>
    <xf numFmtId="0" fontId="4" fillId="4" borderId="47" xfId="69" applyFont="1" applyFill="1" applyBorder="1" applyAlignment="1" applyProtection="1">
      <alignment horizontal="center" vertical="center"/>
      <protection/>
    </xf>
    <xf numFmtId="0" fontId="2" fillId="0" borderId="27" xfId="68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 applyProtection="1">
      <alignment vertical="center"/>
      <protection/>
    </xf>
    <xf numFmtId="0" fontId="4" fillId="0" borderId="22" xfId="64" applyFont="1" applyFill="1" applyBorder="1" applyAlignment="1" applyProtection="1">
      <alignment vertical="center"/>
      <protection/>
    </xf>
    <xf numFmtId="0" fontId="4" fillId="0" borderId="17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vertical="center"/>
      <protection/>
    </xf>
    <xf numFmtId="0" fontId="4" fillId="0" borderId="48" xfId="64" applyFont="1" applyBorder="1" applyProtection="1">
      <alignment/>
      <protection/>
    </xf>
    <xf numFmtId="0" fontId="4" fillId="0" borderId="49" xfId="64" applyFont="1" applyBorder="1" applyAlignment="1" applyProtection="1">
      <alignment horizontal="left" vertical="center" wrapText="1"/>
      <protection/>
    </xf>
    <xf numFmtId="0" fontId="4" fillId="0" borderId="49" xfId="64" applyFont="1" applyBorder="1" applyAlignment="1" applyProtection="1">
      <alignment vertical="center" wrapText="1"/>
      <protection/>
    </xf>
    <xf numFmtId="0" fontId="4" fillId="0" borderId="49" xfId="64" applyFont="1" applyBorder="1" applyAlignment="1" applyProtection="1">
      <alignment horizontal="center" vertical="center"/>
      <protection/>
    </xf>
    <xf numFmtId="0" fontId="4" fillId="0" borderId="49" xfId="64" applyFont="1" applyBorder="1" applyAlignment="1" applyProtection="1">
      <alignment vertical="center"/>
      <protection/>
    </xf>
    <xf numFmtId="0" fontId="4" fillId="0" borderId="49" xfId="64" applyFont="1" applyBorder="1" applyAlignment="1" applyProtection="1">
      <alignment horizontal="left" vertical="center"/>
      <protection/>
    </xf>
    <xf numFmtId="0" fontId="4" fillId="0" borderId="50" xfId="64" applyFont="1" applyBorder="1" applyProtection="1">
      <alignment/>
      <protection/>
    </xf>
    <xf numFmtId="0" fontId="4" fillId="0" borderId="51" xfId="64" applyFont="1" applyBorder="1" applyProtection="1">
      <alignment/>
      <protection/>
    </xf>
    <xf numFmtId="0" fontId="4" fillId="0" borderId="5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center" vertical="center"/>
      <protection/>
    </xf>
    <xf numFmtId="0" fontId="4" fillId="0" borderId="42" xfId="64" applyFont="1" applyFill="1" applyBorder="1" applyAlignment="1" applyProtection="1">
      <alignment vertical="center"/>
      <protection/>
    </xf>
    <xf numFmtId="0" fontId="4" fillId="0" borderId="53" xfId="64" applyFont="1" applyBorder="1" applyProtection="1">
      <alignment/>
      <protection/>
    </xf>
    <xf numFmtId="0" fontId="4" fillId="24" borderId="10" xfId="64" applyFont="1" applyFill="1" applyBorder="1" applyAlignment="1" applyProtection="1">
      <alignment horizontal="center" vertical="center" wrapText="1"/>
      <protection/>
    </xf>
    <xf numFmtId="49" fontId="4" fillId="0" borderId="27" xfId="64" applyNumberFormat="1" applyFont="1" applyFill="1" applyBorder="1" applyAlignment="1" applyProtection="1">
      <alignment horizontal="center" vertical="center"/>
      <protection/>
    </xf>
    <xf numFmtId="0" fontId="4" fillId="24" borderId="11" xfId="64" applyFont="1" applyFill="1" applyBorder="1" applyAlignment="1" applyProtection="1">
      <alignment horizontal="center" vertical="center" wrapText="1"/>
      <protection/>
    </xf>
    <xf numFmtId="0" fontId="4" fillId="0" borderId="46" xfId="64" applyFont="1" applyFill="1" applyBorder="1" applyAlignment="1" applyProtection="1">
      <alignment horizontal="left" vertical="center"/>
      <protection/>
    </xf>
    <xf numFmtId="0" fontId="4" fillId="24" borderId="30" xfId="64" applyFont="1" applyFill="1" applyBorder="1" applyAlignment="1" applyProtection="1">
      <alignment horizontal="center" vertical="center" wrapText="1"/>
      <protection/>
    </xf>
    <xf numFmtId="0" fontId="4" fillId="0" borderId="37" xfId="64" applyFont="1" applyBorder="1" applyAlignment="1" applyProtection="1">
      <alignment horizontal="center" vertical="center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7" fillId="0" borderId="53" xfId="64" applyFont="1" applyBorder="1" applyAlignment="1" applyProtection="1">
      <alignment horizontal="center" vertical="center"/>
      <protection/>
    </xf>
    <xf numFmtId="0" fontId="4" fillId="0" borderId="53" xfId="64" applyFont="1" applyBorder="1" applyAlignment="1" applyProtection="1">
      <alignment horizontal="left" vertical="center"/>
      <protection/>
    </xf>
    <xf numFmtId="14" fontId="4" fillId="0" borderId="22" xfId="64" applyNumberFormat="1" applyFont="1" applyFill="1" applyBorder="1" applyAlignment="1" applyProtection="1">
      <alignment vertical="center"/>
      <protection/>
    </xf>
    <xf numFmtId="14" fontId="4" fillId="0" borderId="53" xfId="64" applyNumberFormat="1" applyFont="1" applyFill="1" applyBorder="1" applyAlignment="1" applyProtection="1">
      <alignment horizontal="center" vertical="center"/>
      <protection/>
    </xf>
    <xf numFmtId="0" fontId="4" fillId="0" borderId="53" xfId="64" applyFont="1" applyFill="1" applyBorder="1" applyAlignment="1" applyProtection="1">
      <alignment vertical="top"/>
      <protection/>
    </xf>
    <xf numFmtId="0" fontId="4" fillId="0" borderId="54" xfId="64" applyFont="1" applyBorder="1" applyAlignment="1" applyProtection="1">
      <alignment horizontal="left" vertical="center"/>
      <protection/>
    </xf>
    <xf numFmtId="0" fontId="4" fillId="0" borderId="54" xfId="64" applyFont="1" applyBorder="1" applyAlignment="1" applyProtection="1">
      <alignment vertical="center"/>
      <protection/>
    </xf>
    <xf numFmtId="0" fontId="4" fillId="0" borderId="54" xfId="64" applyFont="1" applyBorder="1" applyAlignment="1" applyProtection="1">
      <alignment horizontal="center" vertical="center"/>
      <protection/>
    </xf>
    <xf numFmtId="14" fontId="4" fillId="0" borderId="54" xfId="63" applyNumberFormat="1" applyFont="1" applyFill="1" applyBorder="1" applyAlignment="1" applyProtection="1">
      <alignment horizontal="center" vertical="center"/>
      <protection/>
    </xf>
    <xf numFmtId="0" fontId="32" fillId="0" borderId="55" xfId="64" applyFont="1" applyBorder="1" applyProtection="1">
      <alignment/>
      <protection/>
    </xf>
    <xf numFmtId="0" fontId="10" fillId="0" borderId="28" xfId="64" applyFont="1" applyBorder="1" applyProtection="1">
      <alignment/>
      <protection/>
    </xf>
    <xf numFmtId="0" fontId="4" fillId="0" borderId="56" xfId="61" applyFont="1" applyFill="1" applyBorder="1" applyAlignment="1" applyProtection="1">
      <alignment vertical="center" shrinkToFit="1"/>
      <protection/>
    </xf>
    <xf numFmtId="0" fontId="32" fillId="0" borderId="57" xfId="64" applyFont="1" applyBorder="1" applyProtection="1">
      <alignment/>
      <protection/>
    </xf>
    <xf numFmtId="0" fontId="4" fillId="0" borderId="58" xfId="64" applyFont="1" applyBorder="1" applyProtection="1">
      <alignment/>
      <protection/>
    </xf>
    <xf numFmtId="0" fontId="4" fillId="0" borderId="59" xfId="64" applyFont="1" applyBorder="1" applyProtection="1">
      <alignment/>
      <protection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 applyProtection="1">
      <alignment horizontal="center" vertical="center"/>
      <protection/>
    </xf>
    <xf numFmtId="0" fontId="10" fillId="0" borderId="11" xfId="61" applyFont="1" applyFill="1" applyBorder="1" applyAlignment="1" applyProtection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/>
      <protection/>
    </xf>
    <xf numFmtId="182" fontId="4" fillId="0" borderId="10" xfId="68" applyNumberFormat="1" applyFont="1" applyFill="1" applyBorder="1" applyAlignment="1">
      <alignment horizontal="right" vertical="center"/>
      <protection/>
    </xf>
    <xf numFmtId="0" fontId="4" fillId="25" borderId="26" xfId="69" applyFont="1" applyFill="1" applyBorder="1" applyAlignment="1" applyProtection="1">
      <alignment horizontal="center" vertical="center" wrapText="1"/>
      <protection locked="0"/>
    </xf>
    <xf numFmtId="0" fontId="4" fillId="25" borderId="60" xfId="69" applyFont="1" applyFill="1" applyBorder="1" applyAlignment="1" applyProtection="1">
      <alignment horizontal="center" vertical="center" wrapText="1"/>
      <protection locked="0"/>
    </xf>
    <xf numFmtId="0" fontId="4" fillId="0" borderId="11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25" borderId="26" xfId="68" applyFont="1" applyFill="1" applyBorder="1" applyAlignment="1" applyProtection="1">
      <alignment horizontal="center" vertical="center"/>
      <protection locked="0"/>
    </xf>
    <xf numFmtId="0" fontId="4" fillId="25" borderId="60" xfId="68" applyFont="1" applyFill="1" applyBorder="1" applyAlignment="1" applyProtection="1">
      <alignment horizontal="center" vertical="center"/>
      <protection locked="0"/>
    </xf>
    <xf numFmtId="0" fontId="4" fillId="25" borderId="40" xfId="68" applyFont="1" applyFill="1" applyBorder="1" applyAlignment="1" applyProtection="1">
      <alignment horizontal="center" vertical="center"/>
      <protection locked="0"/>
    </xf>
    <xf numFmtId="0" fontId="4" fillId="25" borderId="61" xfId="68" applyFont="1" applyFill="1" applyBorder="1" applyAlignment="1" applyProtection="1">
      <alignment horizontal="center" vertical="center"/>
      <protection locked="0"/>
    </xf>
    <xf numFmtId="0" fontId="4" fillId="25" borderId="62" xfId="68" applyFont="1" applyFill="1" applyBorder="1" applyAlignment="1" applyProtection="1">
      <alignment horizontal="center" vertical="center"/>
      <protection locked="0"/>
    </xf>
    <xf numFmtId="0" fontId="4" fillId="25" borderId="63" xfId="68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 wrapText="1"/>
      <protection/>
    </xf>
    <xf numFmtId="0" fontId="4" fillId="0" borderId="12" xfId="68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 wrapText="1"/>
      <protection/>
    </xf>
    <xf numFmtId="181" fontId="4" fillId="25" borderId="18" xfId="68" applyNumberFormat="1" applyFont="1" applyFill="1" applyBorder="1" applyAlignment="1" applyProtection="1">
      <alignment horizontal="center" vertical="center"/>
      <protection locked="0"/>
    </xf>
    <xf numFmtId="181" fontId="4" fillId="25" borderId="64" xfId="68" applyNumberFormat="1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35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182" fontId="4" fillId="0" borderId="11" xfId="68" applyNumberFormat="1" applyFont="1" applyFill="1" applyBorder="1" applyAlignment="1">
      <alignment horizontal="right" vertical="center"/>
      <protection/>
    </xf>
    <xf numFmtId="182" fontId="4" fillId="0" borderId="12" xfId="68" applyNumberFormat="1" applyFont="1" applyFill="1" applyBorder="1" applyAlignment="1">
      <alignment horizontal="right" vertical="center"/>
      <protection/>
    </xf>
    <xf numFmtId="0" fontId="4" fillId="25" borderId="21" xfId="68" applyFont="1" applyFill="1" applyBorder="1" applyAlignment="1" applyProtection="1">
      <alignment horizontal="center" vertical="center"/>
      <protection locked="0"/>
    </xf>
    <xf numFmtId="0" fontId="4" fillId="25" borderId="65" xfId="68" applyFont="1" applyFill="1" applyBorder="1" applyAlignment="1" applyProtection="1">
      <alignment horizontal="center" vertical="center"/>
      <protection locked="0"/>
    </xf>
    <xf numFmtId="0" fontId="4" fillId="25" borderId="26" xfId="68" applyFont="1" applyFill="1" applyBorder="1" applyAlignment="1" applyProtection="1">
      <alignment horizontal="center" vertical="center" wrapText="1"/>
      <protection locked="0"/>
    </xf>
    <xf numFmtId="0" fontId="4" fillId="25" borderId="60" xfId="68" applyFont="1" applyFill="1" applyBorder="1" applyAlignment="1" applyProtection="1">
      <alignment horizontal="center" vertical="center" wrapText="1"/>
      <protection locked="0"/>
    </xf>
    <xf numFmtId="0" fontId="4" fillId="25" borderId="40" xfId="69" applyFont="1" applyFill="1" applyBorder="1" applyAlignment="1" applyProtection="1">
      <alignment horizontal="center" vertical="center" wrapText="1"/>
      <protection locked="0"/>
    </xf>
    <xf numFmtId="0" fontId="4" fillId="25" borderId="61" xfId="69" applyFont="1" applyFill="1" applyBorder="1" applyAlignment="1" applyProtection="1">
      <alignment horizontal="center" vertical="center" wrapText="1"/>
      <protection locked="0"/>
    </xf>
    <xf numFmtId="0" fontId="4" fillId="25" borderId="40" xfId="69" applyFont="1" applyFill="1" applyBorder="1" applyAlignment="1" applyProtection="1">
      <alignment horizontal="center" vertical="center" shrinkToFit="1"/>
      <protection locked="0"/>
    </xf>
    <xf numFmtId="0" fontId="4" fillId="25" borderId="61" xfId="69" applyFont="1" applyFill="1" applyBorder="1" applyAlignment="1" applyProtection="1">
      <alignment horizontal="center" vertical="center" shrinkToFit="1"/>
      <protection locked="0"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35" xfId="68" applyFont="1" applyFill="1" applyBorder="1" applyAlignment="1">
      <alignment horizontal="center" vertical="center"/>
      <protection/>
    </xf>
    <xf numFmtId="0" fontId="4" fillId="25" borderId="26" xfId="68" applyFont="1" applyFill="1" applyBorder="1" applyAlignment="1" applyProtection="1">
      <alignment horizontal="center" vertical="center" shrinkToFit="1"/>
      <protection locked="0"/>
    </xf>
    <xf numFmtId="0" fontId="4" fillId="25" borderId="60" xfId="68" applyFont="1" applyFill="1" applyBorder="1" applyAlignment="1" applyProtection="1">
      <alignment horizontal="center" vertical="center" shrinkToFit="1"/>
      <protection locked="0"/>
    </xf>
    <xf numFmtId="180" fontId="2" fillId="0" borderId="36" xfId="68" applyNumberFormat="1" applyFont="1" applyFill="1" applyBorder="1" applyAlignment="1">
      <alignment horizontal="center" vertical="center"/>
      <protection/>
    </xf>
    <xf numFmtId="180" fontId="2" fillId="0" borderId="13" xfId="68" applyNumberFormat="1" applyFont="1" applyFill="1" applyBorder="1" applyAlignment="1">
      <alignment horizontal="center" vertical="center"/>
      <protection/>
    </xf>
    <xf numFmtId="180" fontId="2" fillId="0" borderId="66" xfId="68" applyNumberFormat="1" applyFont="1" applyFill="1" applyBorder="1" applyAlignment="1">
      <alignment horizontal="center" vertical="center"/>
      <protection/>
    </xf>
    <xf numFmtId="0" fontId="10" fillId="25" borderId="38" xfId="68" applyFont="1" applyFill="1" applyBorder="1" applyAlignment="1" applyProtection="1">
      <alignment horizontal="center" vertical="center"/>
      <protection locked="0"/>
    </xf>
    <xf numFmtId="0" fontId="10" fillId="25" borderId="29" xfId="68" applyFont="1" applyFill="1" applyBorder="1" applyAlignment="1" applyProtection="1">
      <alignment horizontal="center" vertical="center"/>
      <protection locked="0"/>
    </xf>
    <xf numFmtId="0" fontId="2" fillId="25" borderId="26" xfId="68" applyFont="1" applyFill="1" applyBorder="1" applyAlignment="1" applyProtection="1">
      <alignment horizontal="center" vertical="center" wrapText="1" shrinkToFit="1"/>
      <protection locked="0"/>
    </xf>
    <xf numFmtId="0" fontId="2" fillId="25" borderId="60" xfId="68" applyFont="1" applyFill="1" applyBorder="1" applyAlignment="1" applyProtection="1">
      <alignment horizontal="center" vertical="center" wrapText="1" shrinkToFit="1"/>
      <protection locked="0"/>
    </xf>
    <xf numFmtId="181" fontId="4" fillId="25" borderId="62" xfId="68" applyNumberFormat="1" applyFont="1" applyFill="1" applyBorder="1" applyAlignment="1" applyProtection="1">
      <alignment horizontal="center" vertical="center"/>
      <protection locked="0"/>
    </xf>
    <xf numFmtId="181" fontId="4" fillId="25" borderId="63" xfId="68" applyNumberFormat="1" applyFont="1" applyFill="1" applyBorder="1" applyAlignment="1" applyProtection="1">
      <alignment horizontal="center" vertical="center"/>
      <protection locked="0"/>
    </xf>
    <xf numFmtId="0" fontId="2" fillId="0" borderId="38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left" vertical="center" indent="1"/>
      <protection/>
    </xf>
    <xf numFmtId="0" fontId="2" fillId="0" borderId="29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" fillId="25" borderId="38" xfId="61" applyFont="1" applyFill="1" applyBorder="1" applyAlignment="1" applyProtection="1">
      <alignment vertical="center"/>
      <protection locked="0"/>
    </xf>
    <xf numFmtId="0" fontId="2" fillId="25" borderId="24" xfId="61" applyFont="1" applyFill="1" applyBorder="1" applyAlignment="1" applyProtection="1">
      <alignment vertical="center"/>
      <protection locked="0"/>
    </xf>
    <xf numFmtId="0" fontId="2" fillId="25" borderId="29" xfId="61" applyFont="1" applyFill="1" applyBorder="1" applyAlignment="1" applyProtection="1">
      <alignment vertical="center"/>
      <protection locked="0"/>
    </xf>
    <xf numFmtId="0" fontId="2" fillId="0" borderId="38" xfId="68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 wrapText="1"/>
      <protection/>
    </xf>
    <xf numFmtId="0" fontId="2" fillId="0" borderId="33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0" xfId="68" applyFont="1" applyFill="1" applyAlignment="1">
      <alignment horizontal="right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15" xfId="68" applyFont="1" applyFill="1" applyBorder="1" applyAlignment="1">
      <alignment horizontal="right" vertical="center"/>
      <protection/>
    </xf>
    <xf numFmtId="42" fontId="2" fillId="25" borderId="38" xfId="68" applyNumberFormat="1" applyFont="1" applyFill="1" applyBorder="1" applyAlignment="1" applyProtection="1">
      <alignment vertical="center"/>
      <protection locked="0"/>
    </xf>
    <xf numFmtId="42" fontId="2" fillId="25" borderId="24" xfId="68" applyNumberFormat="1" applyFont="1" applyFill="1" applyBorder="1" applyAlignment="1" applyProtection="1">
      <alignment vertical="center"/>
      <protection locked="0"/>
    </xf>
    <xf numFmtId="42" fontId="2" fillId="25" borderId="29" xfId="68" applyNumberFormat="1" applyFont="1" applyFill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11" xfId="68" applyFont="1" applyFill="1" applyBorder="1" applyAlignment="1">
      <alignment horizontal="right" vertical="top"/>
      <protection/>
    </xf>
    <xf numFmtId="0" fontId="2" fillId="0" borderId="27" xfId="68" applyFont="1" applyFill="1" applyBorder="1" applyAlignment="1">
      <alignment horizontal="right" vertical="top"/>
      <protection/>
    </xf>
    <xf numFmtId="0" fontId="2" fillId="0" borderId="12" xfId="68" applyFont="1" applyFill="1" applyBorder="1" applyAlignment="1">
      <alignment horizontal="right" vertical="top"/>
      <protection/>
    </xf>
    <xf numFmtId="0" fontId="2" fillId="0" borderId="0" xfId="67" applyFont="1" applyFill="1" applyAlignment="1">
      <alignment/>
      <protection/>
    </xf>
    <xf numFmtId="0" fontId="2" fillId="0" borderId="66" xfId="68" applyFont="1" applyFill="1" applyBorder="1" applyAlignment="1">
      <alignment horizontal="center" vertical="center" wrapText="1"/>
      <protection/>
    </xf>
    <xf numFmtId="183" fontId="9" fillId="0" borderId="10" xfId="68" applyNumberFormat="1" applyFont="1" applyFill="1" applyBorder="1" applyAlignment="1">
      <alignment horizontal="center" vertical="center"/>
      <protection/>
    </xf>
    <xf numFmtId="42" fontId="2" fillId="0" borderId="22" xfId="68" applyNumberFormat="1" applyFont="1" applyFill="1" applyBorder="1" applyAlignment="1">
      <alignment horizontal="center" vertical="top"/>
      <protection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66" xfId="68" applyFont="1" applyFill="1" applyBorder="1" applyAlignment="1">
      <alignment horizontal="center" vertical="center"/>
      <protection/>
    </xf>
    <xf numFmtId="180" fontId="4" fillId="0" borderId="36" xfId="68" applyNumberFormat="1" applyFont="1" applyFill="1" applyBorder="1" applyAlignment="1">
      <alignment horizontal="center" vertical="center"/>
      <protection/>
    </xf>
    <xf numFmtId="180" fontId="4" fillId="0" borderId="13" xfId="68" applyNumberFormat="1" applyFont="1" applyFill="1" applyBorder="1" applyAlignment="1">
      <alignment horizontal="center" vertical="center"/>
      <protection/>
    </xf>
    <xf numFmtId="180" fontId="4" fillId="0" borderId="66" xfId="68" applyNumberFormat="1" applyFont="1" applyFill="1" applyBorder="1" applyAlignment="1">
      <alignment horizontal="center" vertical="center"/>
      <protection/>
    </xf>
    <xf numFmtId="0" fontId="2" fillId="25" borderId="26" xfId="68" applyFont="1" applyFill="1" applyBorder="1" applyAlignment="1" applyProtection="1">
      <alignment horizontal="center" vertical="center" wrapText="1"/>
      <protection locked="0"/>
    </xf>
    <xf numFmtId="0" fontId="2" fillId="25" borderId="60" xfId="68" applyFont="1" applyFill="1" applyBorder="1" applyAlignment="1" applyProtection="1">
      <alignment horizontal="center" vertical="center" wrapText="1"/>
      <protection locked="0"/>
    </xf>
    <xf numFmtId="0" fontId="5" fillId="25" borderId="38" xfId="61" applyFont="1" applyFill="1" applyBorder="1" applyAlignment="1" applyProtection="1">
      <alignment horizontal="center" vertical="center"/>
      <protection locked="0"/>
    </xf>
    <xf numFmtId="0" fontId="5" fillId="25" borderId="24" xfId="61" applyFont="1" applyFill="1" applyBorder="1" applyAlignment="1" applyProtection="1">
      <alignment horizontal="center" vertical="center"/>
      <protection locked="0"/>
    </xf>
    <xf numFmtId="0" fontId="5" fillId="25" borderId="29" xfId="61" applyFont="1" applyFill="1" applyBorder="1" applyAlignment="1" applyProtection="1">
      <alignment horizontal="center" vertical="center"/>
      <protection locked="0"/>
    </xf>
    <xf numFmtId="0" fontId="5" fillId="24" borderId="1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shrinkToFit="1"/>
      <protection/>
    </xf>
    <xf numFmtId="0" fontId="4" fillId="24" borderId="10" xfId="61" applyFont="1" applyFill="1" applyBorder="1" applyAlignment="1" applyProtection="1">
      <alignment vertical="center" wrapText="1"/>
      <protection/>
    </xf>
    <xf numFmtId="181" fontId="4" fillId="0" borderId="38" xfId="61" applyNumberFormat="1" applyFont="1" applyFill="1" applyBorder="1" applyAlignment="1" applyProtection="1">
      <alignment horizontal="center" vertical="center"/>
      <protection locked="0"/>
    </xf>
    <xf numFmtId="181" fontId="4" fillId="0" borderId="24" xfId="61" applyNumberFormat="1" applyFont="1" applyFill="1" applyBorder="1" applyAlignment="1" applyProtection="1">
      <alignment horizontal="center" vertical="center"/>
      <protection locked="0"/>
    </xf>
    <xf numFmtId="181" fontId="4" fillId="0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center" vertical="center"/>
      <protection/>
    </xf>
    <xf numFmtId="0" fontId="10" fillId="0" borderId="27" xfId="61" applyFont="1" applyBorder="1" applyAlignment="1" applyProtection="1">
      <alignment horizontal="center" vertical="center"/>
      <protection/>
    </xf>
    <xf numFmtId="0" fontId="10" fillId="0" borderId="12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left" vertical="center" wrapText="1"/>
      <protection/>
    </xf>
    <xf numFmtId="0" fontId="5" fillId="0" borderId="15" xfId="61" applyFont="1" applyBorder="1" applyAlignment="1" applyProtection="1">
      <alignment horizontal="left" vertical="center" wrapText="1"/>
      <protection/>
    </xf>
    <xf numFmtId="0" fontId="5" fillId="0" borderId="64" xfId="61" applyFont="1" applyBorder="1" applyAlignment="1" applyProtection="1">
      <alignment horizontal="left" vertical="center" wrapText="1"/>
      <protection/>
    </xf>
    <xf numFmtId="49" fontId="5" fillId="0" borderId="38" xfId="61" applyNumberFormat="1" applyFont="1" applyFill="1" applyBorder="1" applyAlignment="1" applyProtection="1">
      <alignment vertical="center"/>
      <protection locked="0"/>
    </xf>
    <xf numFmtId="49" fontId="5" fillId="0" borderId="24" xfId="61" applyNumberFormat="1" applyFont="1" applyFill="1" applyBorder="1" applyAlignment="1" applyProtection="1">
      <alignment vertical="center"/>
      <protection locked="0"/>
    </xf>
    <xf numFmtId="49" fontId="5" fillId="0" borderId="29" xfId="61" applyNumberFormat="1" applyFont="1" applyFill="1" applyBorder="1" applyAlignment="1" applyProtection="1">
      <alignment vertical="center"/>
      <protection locked="0"/>
    </xf>
    <xf numFmtId="0" fontId="4" fillId="24" borderId="14" xfId="61" applyFont="1" applyFill="1" applyBorder="1" applyAlignment="1" applyProtection="1">
      <alignment horizontal="center" vertical="center" wrapText="1"/>
      <protection/>
    </xf>
    <xf numFmtId="0" fontId="4" fillId="24" borderId="35" xfId="6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 applyProtection="1">
      <alignment horizontal="center" vertical="center" wrapText="1"/>
      <protection/>
    </xf>
    <xf numFmtId="49" fontId="4" fillId="0" borderId="38" xfId="61" applyNumberFormat="1" applyFont="1" applyFill="1" applyBorder="1" applyAlignment="1" applyProtection="1">
      <alignment vertical="center"/>
      <protection locked="0"/>
    </xf>
    <xf numFmtId="49" fontId="4" fillId="0" borderId="24" xfId="61" applyNumberFormat="1" applyFont="1" applyFill="1" applyBorder="1" applyAlignment="1" applyProtection="1">
      <alignment vertical="center"/>
      <protection locked="0"/>
    </xf>
    <xf numFmtId="49" fontId="4" fillId="0" borderId="29" xfId="61" applyNumberFormat="1" applyFont="1" applyFill="1" applyBorder="1" applyAlignment="1" applyProtection="1">
      <alignment vertical="center"/>
      <protection locked="0"/>
    </xf>
    <xf numFmtId="49" fontId="5" fillId="0" borderId="38" xfId="61" applyNumberFormat="1" applyFont="1" applyFill="1" applyBorder="1" applyAlignment="1" applyProtection="1">
      <alignment horizontal="center" vertical="center"/>
      <protection locked="0"/>
    </xf>
    <xf numFmtId="49" fontId="5" fillId="0" borderId="24" xfId="61" applyNumberFormat="1" applyFont="1" applyFill="1" applyBorder="1" applyAlignment="1" applyProtection="1">
      <alignment horizontal="center" vertical="center"/>
      <protection locked="0"/>
    </xf>
    <xf numFmtId="49" fontId="5" fillId="0" borderId="29" xfId="61" applyNumberFormat="1" applyFont="1" applyFill="1" applyBorder="1" applyAlignment="1" applyProtection="1">
      <alignment horizontal="center" vertical="center"/>
      <protection locked="0"/>
    </xf>
    <xf numFmtId="0" fontId="11" fillId="24" borderId="33" xfId="61" applyFont="1" applyFill="1" applyBorder="1" applyAlignment="1" applyProtection="1">
      <alignment horizontal="center" vertical="center" wrapText="1"/>
      <protection/>
    </xf>
    <xf numFmtId="0" fontId="11" fillId="24" borderId="0" xfId="61" applyFont="1" applyFill="1" applyBorder="1" applyAlignment="1" applyProtection="1">
      <alignment horizontal="center" vertical="center" wrapText="1"/>
      <protection/>
    </xf>
    <xf numFmtId="0" fontId="11" fillId="24" borderId="19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42" fontId="4" fillId="0" borderId="38" xfId="61" applyNumberFormat="1" applyFont="1" applyFill="1" applyBorder="1" applyAlignment="1" applyProtection="1">
      <alignment vertical="center"/>
      <protection locked="0"/>
    </xf>
    <xf numFmtId="42" fontId="4" fillId="0" borderId="24" xfId="61" applyNumberFormat="1" applyFont="1" applyFill="1" applyBorder="1" applyAlignment="1" applyProtection="1">
      <alignment vertical="center"/>
      <protection locked="0"/>
    </xf>
    <xf numFmtId="42" fontId="4" fillId="0" borderId="29" xfId="61" applyNumberFormat="1" applyFont="1" applyFill="1" applyBorder="1" applyAlignment="1" applyProtection="1">
      <alignment vertical="center"/>
      <protection locked="0"/>
    </xf>
    <xf numFmtId="186" fontId="4" fillId="0" borderId="38" xfId="61" applyNumberFormat="1" applyFont="1" applyBorder="1" applyAlignment="1" applyProtection="1">
      <alignment horizontal="left" vertical="center"/>
      <protection/>
    </xf>
    <xf numFmtId="186" fontId="4" fillId="0" borderId="24" xfId="61" applyNumberFormat="1" applyFont="1" applyBorder="1" applyAlignment="1" applyProtection="1">
      <alignment horizontal="left" vertical="center"/>
      <protection/>
    </xf>
    <xf numFmtId="186" fontId="4" fillId="0" borderId="67" xfId="61" applyNumberFormat="1" applyFont="1" applyBorder="1" applyAlignment="1" applyProtection="1">
      <alignment horizontal="left" vertical="center"/>
      <protection/>
    </xf>
    <xf numFmtId="0" fontId="10" fillId="0" borderId="38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61" applyNumberFormat="1" applyFont="1" applyFill="1" applyBorder="1" applyAlignment="1" applyProtection="1">
      <alignment vertical="top"/>
      <protection locked="0"/>
    </xf>
    <xf numFmtId="49" fontId="4" fillId="0" borderId="24" xfId="61" applyNumberFormat="1" applyFont="1" applyFill="1" applyBorder="1" applyAlignment="1" applyProtection="1">
      <alignment vertical="top"/>
      <protection locked="0"/>
    </xf>
    <xf numFmtId="49" fontId="4" fillId="0" borderId="29" xfId="61" applyNumberFormat="1" applyFont="1" applyFill="1" applyBorder="1" applyAlignment="1" applyProtection="1">
      <alignment vertical="top"/>
      <protection locked="0"/>
    </xf>
    <xf numFmtId="187" fontId="4" fillId="0" borderId="38" xfId="61" applyNumberFormat="1" applyFont="1" applyFill="1" applyBorder="1" applyAlignment="1" applyProtection="1">
      <alignment vertical="top"/>
      <protection locked="0"/>
    </xf>
    <xf numFmtId="187" fontId="4" fillId="0" borderId="24" xfId="61" applyNumberFormat="1" applyFont="1" applyFill="1" applyBorder="1" applyAlignment="1" applyProtection="1">
      <alignment vertical="top"/>
      <protection locked="0"/>
    </xf>
    <xf numFmtId="187" fontId="4" fillId="0" borderId="29" xfId="61" applyNumberFormat="1" applyFont="1" applyFill="1" applyBorder="1" applyAlignment="1" applyProtection="1">
      <alignment vertical="top"/>
      <protection locked="0"/>
    </xf>
    <xf numFmtId="0" fontId="2" fillId="24" borderId="30" xfId="61" applyFont="1" applyFill="1" applyBorder="1" applyAlignment="1" applyProtection="1">
      <alignment vertical="center" wrapText="1"/>
      <protection/>
    </xf>
    <xf numFmtId="0" fontId="2" fillId="24" borderId="22" xfId="61" applyFont="1" applyFill="1" applyBorder="1" applyAlignment="1" applyProtection="1">
      <alignment vertical="center" wrapText="1"/>
      <protection/>
    </xf>
    <xf numFmtId="0" fontId="2" fillId="24" borderId="23" xfId="61" applyFont="1" applyFill="1" applyBorder="1" applyAlignment="1" applyProtection="1">
      <alignment vertical="center" wrapText="1"/>
      <protection/>
    </xf>
    <xf numFmtId="0" fontId="2" fillId="24" borderId="14" xfId="61" applyFont="1" applyFill="1" applyBorder="1" applyAlignment="1" applyProtection="1">
      <alignment vertical="center" wrapText="1"/>
      <protection/>
    </xf>
    <xf numFmtId="0" fontId="2" fillId="24" borderId="15" xfId="61" applyFont="1" applyFill="1" applyBorder="1" applyAlignment="1" applyProtection="1">
      <alignment vertical="center" wrapText="1"/>
      <protection/>
    </xf>
    <xf numFmtId="0" fontId="2" fillId="24" borderId="35" xfId="61" applyFont="1" applyFill="1" applyBorder="1" applyAlignment="1" applyProtection="1">
      <alignment vertical="center" wrapText="1"/>
      <protection/>
    </xf>
    <xf numFmtId="0" fontId="4" fillId="24" borderId="36" xfId="61" applyFont="1" applyFill="1" applyBorder="1" applyAlignment="1" applyProtection="1">
      <alignment vertical="center" textRotation="255" wrapText="1"/>
      <protection/>
    </xf>
    <xf numFmtId="0" fontId="0" fillId="0" borderId="13" xfId="0" applyBorder="1" applyAlignment="1">
      <alignment vertical="center" textRotation="255" wrapText="1"/>
    </xf>
    <xf numFmtId="0" fontId="0" fillId="0" borderId="66" xfId="0" applyBorder="1" applyAlignment="1">
      <alignment vertical="center" textRotation="255" wrapText="1"/>
    </xf>
    <xf numFmtId="0" fontId="4" fillId="24" borderId="11" xfId="61" applyFont="1" applyFill="1" applyBorder="1" applyAlignment="1" applyProtection="1">
      <alignment horizontal="left" vertical="center" wrapText="1"/>
      <protection/>
    </xf>
    <xf numFmtId="0" fontId="4" fillId="24" borderId="27" xfId="61" applyFont="1" applyFill="1" applyBorder="1" applyAlignment="1" applyProtection="1">
      <alignment horizontal="left" vertical="center" wrapText="1"/>
      <protection/>
    </xf>
    <xf numFmtId="0" fontId="4" fillId="24" borderId="12" xfId="61" applyFont="1" applyFill="1" applyBorder="1" applyAlignment="1" applyProtection="1">
      <alignment horizontal="left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 wrapText="1"/>
      <protection/>
    </xf>
    <xf numFmtId="0" fontId="5" fillId="0" borderId="64" xfId="61" applyFont="1" applyBorder="1" applyAlignment="1" applyProtection="1">
      <alignment horizontal="center" vertical="center" wrapText="1"/>
      <protection/>
    </xf>
    <xf numFmtId="0" fontId="5" fillId="0" borderId="38" xfId="61" applyFont="1" applyBorder="1" applyAlignment="1" applyProtection="1">
      <alignment horizontal="center" vertical="center" wrapText="1"/>
      <protection locked="0"/>
    </xf>
    <xf numFmtId="0" fontId="5" fillId="0" borderId="24" xfId="61" applyFont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15" xfId="61" applyFont="1" applyFill="1" applyBorder="1" applyAlignment="1" applyProtection="1">
      <alignment vertical="top"/>
      <protection/>
    </xf>
    <xf numFmtId="9" fontId="4" fillId="0" borderId="25" xfId="61" applyNumberFormat="1" applyFont="1" applyFill="1" applyBorder="1" applyAlignment="1" applyProtection="1">
      <alignment horizontal="center" vertical="center"/>
      <protection locked="0"/>
    </xf>
    <xf numFmtId="9" fontId="4" fillId="0" borderId="68" xfId="61" applyNumberFormat="1" applyFont="1" applyFill="1" applyBorder="1" applyAlignment="1" applyProtection="1">
      <alignment horizontal="center" vertical="center"/>
      <protection locked="0"/>
    </xf>
    <xf numFmtId="0" fontId="4" fillId="24" borderId="30" xfId="61" applyFont="1" applyFill="1" applyBorder="1" applyAlignment="1" applyProtection="1">
      <alignment vertical="center" wrapText="1"/>
      <protection/>
    </xf>
    <xf numFmtId="0" fontId="4" fillId="24" borderId="22" xfId="61" applyFont="1" applyFill="1" applyBorder="1" applyAlignment="1" applyProtection="1">
      <alignment vertical="center" wrapText="1"/>
      <protection/>
    </xf>
    <xf numFmtId="0" fontId="4" fillId="24" borderId="2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64" xfId="61" applyFont="1" applyFill="1" applyBorder="1" applyAlignment="1" applyProtection="1">
      <alignment vertical="center"/>
      <protection/>
    </xf>
    <xf numFmtId="0" fontId="4" fillId="25" borderId="69" xfId="61" applyFont="1" applyFill="1" applyBorder="1" applyAlignment="1" applyProtection="1">
      <alignment horizontal="center" vertical="center"/>
      <protection locked="0"/>
    </xf>
    <xf numFmtId="0" fontId="4" fillId="25" borderId="43" xfId="61" applyFont="1" applyFill="1" applyBorder="1" applyAlignment="1" applyProtection="1">
      <alignment horizontal="center" vertical="center"/>
      <protection locked="0"/>
    </xf>
    <xf numFmtId="0" fontId="4" fillId="25" borderId="70" xfId="61" applyFont="1" applyFill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38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left" vertical="center"/>
      <protection/>
    </xf>
    <xf numFmtId="0" fontId="4" fillId="24" borderId="22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left" vertical="center"/>
      <protection/>
    </xf>
    <xf numFmtId="0" fontId="4" fillId="24" borderId="33" xfId="0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35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25" borderId="38" xfId="61" applyFont="1" applyFill="1" applyBorder="1" applyAlignment="1" applyProtection="1">
      <alignment horizontal="center" vertical="center"/>
      <protection locked="0"/>
    </xf>
    <xf numFmtId="0" fontId="4" fillId="25" borderId="24" xfId="61" applyFont="1" applyFill="1" applyBorder="1" applyAlignment="1" applyProtection="1">
      <alignment horizontal="center" vertical="center"/>
      <protection locked="0"/>
    </xf>
    <xf numFmtId="0" fontId="4" fillId="25" borderId="29" xfId="6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27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0" borderId="62" xfId="61" applyFont="1" applyFill="1" applyBorder="1" applyAlignment="1" applyProtection="1">
      <alignment vertical="center" wrapText="1"/>
      <protection/>
    </xf>
    <xf numFmtId="0" fontId="1" fillId="0" borderId="71" xfId="61" applyFont="1" applyFill="1" applyBorder="1" applyAlignment="1" applyProtection="1">
      <alignment vertical="center" wrapText="1"/>
      <protection/>
    </xf>
    <xf numFmtId="0" fontId="1" fillId="0" borderId="72" xfId="61" applyFont="1" applyFill="1" applyBorder="1" applyAlignment="1" applyProtection="1">
      <alignment vertical="center" wrapText="1"/>
      <protection/>
    </xf>
    <xf numFmtId="49" fontId="4" fillId="0" borderId="38" xfId="61" applyNumberFormat="1" applyFont="1" applyFill="1" applyBorder="1" applyAlignment="1" applyProtection="1">
      <alignment vertical="center" shrinkToFit="1"/>
      <protection locked="0"/>
    </xf>
    <xf numFmtId="49" fontId="4" fillId="0" borderId="24" xfId="61" applyNumberFormat="1" applyFont="1" applyFill="1" applyBorder="1" applyAlignment="1" applyProtection="1">
      <alignment vertical="center" shrinkToFit="1"/>
      <protection locked="0"/>
    </xf>
    <xf numFmtId="49" fontId="4" fillId="0" borderId="29" xfId="61" applyNumberFormat="1" applyFont="1" applyFill="1" applyBorder="1" applyAlignment="1" applyProtection="1">
      <alignment vertical="center" shrinkToFit="1"/>
      <protection locked="0"/>
    </xf>
    <xf numFmtId="14" fontId="4" fillId="0" borderId="38" xfId="61" applyNumberFormat="1" applyFont="1" applyFill="1" applyBorder="1" applyAlignment="1" applyProtection="1">
      <alignment horizontal="center" vertical="center"/>
      <protection locked="0"/>
    </xf>
    <xf numFmtId="14" fontId="4" fillId="0" borderId="24" xfId="61" applyNumberFormat="1" applyFont="1" applyFill="1" applyBorder="1" applyAlignment="1" applyProtection="1">
      <alignment horizontal="center" vertical="center"/>
      <protection locked="0"/>
    </xf>
    <xf numFmtId="14" fontId="4" fillId="0" borderId="29" xfId="61" applyNumberFormat="1" applyFont="1" applyFill="1" applyBorder="1" applyAlignment="1" applyProtection="1">
      <alignment horizontal="center" vertical="center"/>
      <protection locked="0"/>
    </xf>
    <xf numFmtId="49" fontId="4" fillId="0" borderId="38" xfId="61" applyNumberFormat="1" applyFont="1" applyFill="1" applyBorder="1" applyAlignment="1" applyProtection="1">
      <alignment vertical="top" shrinkToFit="1"/>
      <protection locked="0"/>
    </xf>
    <xf numFmtId="49" fontId="4" fillId="0" borderId="24" xfId="61" applyNumberFormat="1" applyFont="1" applyFill="1" applyBorder="1" applyAlignment="1" applyProtection="1">
      <alignment vertical="top" shrinkToFit="1"/>
      <protection locked="0"/>
    </xf>
    <xf numFmtId="49" fontId="4" fillId="0" borderId="29" xfId="61" applyNumberFormat="1" applyFont="1" applyFill="1" applyBorder="1" applyAlignment="1" applyProtection="1">
      <alignment vertical="top" shrinkToFit="1"/>
      <protection locked="0"/>
    </xf>
    <xf numFmtId="0" fontId="4" fillId="24" borderId="10" xfId="61" applyFont="1" applyFill="1" applyBorder="1" applyAlignment="1" applyProtection="1">
      <alignment horizontal="left" vertical="center" wrapText="1"/>
      <protection/>
    </xf>
    <xf numFmtId="0" fontId="4" fillId="24" borderId="10" xfId="61" applyFont="1" applyFill="1" applyBorder="1" applyAlignment="1" applyProtection="1">
      <alignment horizontal="left" vertical="center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1" xfId="61" applyFont="1" applyFill="1" applyBorder="1" applyAlignment="1" applyProtection="1">
      <alignment vertical="center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1" fillId="0" borderId="40" xfId="61" applyFont="1" applyFill="1" applyBorder="1" applyAlignment="1" applyProtection="1">
      <alignment vertical="center" wrapText="1"/>
      <protection/>
    </xf>
    <xf numFmtId="0" fontId="1" fillId="0" borderId="41" xfId="61" applyFont="1" applyFill="1" applyBorder="1" applyAlignment="1" applyProtection="1">
      <alignment vertical="center" wrapText="1"/>
      <protection/>
    </xf>
    <xf numFmtId="0" fontId="1" fillId="0" borderId="42" xfId="61" applyFont="1" applyFill="1" applyBorder="1" applyAlignment="1" applyProtection="1">
      <alignment vertical="center" wrapText="1"/>
      <protection/>
    </xf>
    <xf numFmtId="0" fontId="4" fillId="24" borderId="30" xfId="0" applyFont="1" applyFill="1" applyBorder="1" applyAlignment="1" applyProtection="1">
      <alignment horizontal="left" vertical="center" wrapText="1"/>
      <protection/>
    </xf>
    <xf numFmtId="0" fontId="4" fillId="24" borderId="22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4" fillId="24" borderId="35" xfId="0" applyFont="1" applyFill="1" applyBorder="1" applyAlignment="1" applyProtection="1">
      <alignment horizontal="left" vertical="center" wrapText="1"/>
      <protection/>
    </xf>
    <xf numFmtId="0" fontId="4" fillId="25" borderId="73" xfId="61" applyFont="1" applyFill="1" applyBorder="1" applyAlignment="1" applyProtection="1">
      <alignment horizontal="center" vertical="center"/>
      <protection locked="0"/>
    </xf>
    <xf numFmtId="0" fontId="4" fillId="25" borderId="74" xfId="61" applyFont="1" applyFill="1" applyBorder="1" applyAlignment="1" applyProtection="1">
      <alignment horizontal="center" vertical="center"/>
      <protection locked="0"/>
    </xf>
    <xf numFmtId="0" fontId="4" fillId="25" borderId="75" xfId="61" applyFont="1" applyFill="1" applyBorder="1" applyAlignment="1" applyProtection="1">
      <alignment horizontal="center" vertical="center"/>
      <protection locked="0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76" xfId="61" applyFont="1" applyBorder="1" applyAlignment="1" applyProtection="1">
      <alignment horizontal="center" vertical="center"/>
      <protection/>
    </xf>
    <xf numFmtId="0" fontId="4" fillId="0" borderId="77" xfId="61" applyFont="1" applyBorder="1" applyAlignment="1" applyProtection="1">
      <alignment horizontal="center" vertical="center"/>
      <protection/>
    </xf>
    <xf numFmtId="0" fontId="4" fillId="24" borderId="30" xfId="61" applyFont="1" applyFill="1" applyBorder="1" applyAlignment="1" applyProtection="1">
      <alignment horizontal="left" vertical="center" wrapText="1"/>
      <protection/>
    </xf>
    <xf numFmtId="0" fontId="4" fillId="24" borderId="22" xfId="61" applyFont="1" applyFill="1" applyBorder="1" applyAlignment="1" applyProtection="1">
      <alignment horizontal="left" vertical="center" wrapText="1"/>
      <protection/>
    </xf>
    <xf numFmtId="0" fontId="4" fillId="24" borderId="33" xfId="61" applyFont="1" applyFill="1" applyBorder="1" applyAlignment="1" applyProtection="1">
      <alignment horizontal="left" vertical="center" wrapText="1"/>
      <protection/>
    </xf>
    <xf numFmtId="0" fontId="4" fillId="24" borderId="0" xfId="61" applyFont="1" applyFill="1" applyBorder="1" applyAlignment="1" applyProtection="1">
      <alignment horizontal="left" vertical="center" wrapText="1"/>
      <protection/>
    </xf>
    <xf numFmtId="0" fontId="4" fillId="24" borderId="14" xfId="61" applyFont="1" applyFill="1" applyBorder="1" applyAlignment="1" applyProtection="1">
      <alignment horizontal="left" vertical="center" wrapText="1"/>
      <protection/>
    </xf>
    <xf numFmtId="0" fontId="4" fillId="24" borderId="15" xfId="61" applyFont="1" applyFill="1" applyBorder="1" applyAlignment="1" applyProtection="1">
      <alignment horizontal="left" vertical="center" wrapText="1"/>
      <protection/>
    </xf>
    <xf numFmtId="0" fontId="4" fillId="0" borderId="78" xfId="61" applyFont="1" applyBorder="1" applyAlignment="1" applyProtection="1">
      <alignment horizontal="center" vertical="center"/>
      <protection/>
    </xf>
    <xf numFmtId="0" fontId="4" fillId="0" borderId="79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80" xfId="61" applyFont="1" applyBorder="1" applyAlignment="1" applyProtection="1">
      <alignment horizontal="center" vertical="center"/>
      <protection/>
    </xf>
    <xf numFmtId="0" fontId="4" fillId="0" borderId="81" xfId="61" applyFont="1" applyBorder="1" applyAlignment="1" applyProtection="1">
      <alignment horizontal="center" vertical="center"/>
      <protection/>
    </xf>
    <xf numFmtId="14" fontId="4" fillId="0" borderId="38" xfId="61" applyNumberFormat="1" applyFont="1" applyBorder="1" applyAlignment="1" applyProtection="1">
      <alignment horizontal="center" vertical="center"/>
      <protection locked="0"/>
    </xf>
    <xf numFmtId="188" fontId="4" fillId="0" borderId="56" xfId="0" applyNumberFormat="1" applyFont="1" applyFill="1" applyBorder="1" applyAlignment="1" applyProtection="1">
      <alignment horizontal="center" vertical="center"/>
      <protection locked="0"/>
    </xf>
    <xf numFmtId="188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38" xfId="61" applyFont="1" applyFill="1" applyBorder="1" applyAlignment="1" applyProtection="1">
      <alignment horizontal="center" vertical="top"/>
      <protection locked="0"/>
    </xf>
    <xf numFmtId="0" fontId="4" fillId="0" borderId="24" xfId="61" applyFont="1" applyFill="1" applyBorder="1" applyAlignment="1" applyProtection="1">
      <alignment horizontal="center" vertical="top"/>
      <protection locked="0"/>
    </xf>
    <xf numFmtId="0" fontId="4" fillId="0" borderId="29" xfId="61" applyFont="1" applyFill="1" applyBorder="1" applyAlignment="1" applyProtection="1">
      <alignment horizontal="center" vertical="top"/>
      <protection locked="0"/>
    </xf>
    <xf numFmtId="0" fontId="34" fillId="0" borderId="19" xfId="61" applyFont="1" applyFill="1" applyBorder="1" applyAlignment="1" applyProtection="1">
      <alignment horizontal="center" vertical="center" wrapText="1"/>
      <protection/>
    </xf>
    <xf numFmtId="0" fontId="34" fillId="0" borderId="13" xfId="61" applyFont="1" applyFill="1" applyBorder="1" applyAlignment="1" applyProtection="1">
      <alignment horizontal="center" vertical="center" wrapText="1"/>
      <protection/>
    </xf>
    <xf numFmtId="0" fontId="34" fillId="0" borderId="33" xfId="61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49" fontId="4" fillId="0" borderId="82" xfId="61" applyNumberFormat="1" applyFont="1" applyFill="1" applyBorder="1" applyAlignment="1" applyProtection="1">
      <alignment vertical="top" shrinkToFit="1"/>
      <protection locked="0"/>
    </xf>
    <xf numFmtId="49" fontId="4" fillId="0" borderId="83" xfId="61" applyNumberFormat="1" applyFont="1" applyFill="1" applyBorder="1" applyAlignment="1" applyProtection="1">
      <alignment vertical="top" shrinkToFit="1"/>
      <protection locked="0"/>
    </xf>
    <xf numFmtId="49" fontId="4" fillId="0" borderId="84" xfId="61" applyNumberFormat="1" applyFont="1" applyFill="1" applyBorder="1" applyAlignment="1" applyProtection="1">
      <alignment vertical="top" shrinkToFit="1"/>
      <protection locked="0"/>
    </xf>
    <xf numFmtId="0" fontId="4" fillId="24" borderId="11" xfId="62" applyFont="1" applyFill="1" applyBorder="1" applyAlignment="1" applyProtection="1">
      <alignment horizontal="left" vertical="center" wrapText="1"/>
      <protection/>
    </xf>
    <xf numFmtId="0" fontId="4" fillId="24" borderId="27" xfId="62" applyFont="1" applyFill="1" applyBorder="1" applyAlignment="1" applyProtection="1">
      <alignment horizontal="left" vertical="center" wrapText="1"/>
      <protection/>
    </xf>
    <xf numFmtId="0" fontId="4" fillId="24" borderId="12" xfId="62" applyFont="1" applyFill="1" applyBorder="1" applyAlignment="1" applyProtection="1">
      <alignment horizontal="left" vertical="center" wrapText="1"/>
      <protection/>
    </xf>
    <xf numFmtId="0" fontId="4" fillId="25" borderId="73" xfId="62" applyFont="1" applyFill="1" applyBorder="1" applyAlignment="1" applyProtection="1">
      <alignment horizontal="center" vertical="center"/>
      <protection locked="0"/>
    </xf>
    <xf numFmtId="0" fontId="4" fillId="25" borderId="74" xfId="62" applyFont="1" applyFill="1" applyBorder="1" applyAlignment="1" applyProtection="1">
      <alignment horizontal="center" vertical="center"/>
      <protection locked="0"/>
    </xf>
    <xf numFmtId="0" fontId="4" fillId="25" borderId="75" xfId="62" applyFont="1" applyFill="1" applyBorder="1" applyAlignment="1" applyProtection="1">
      <alignment horizontal="center" vertical="center"/>
      <protection locked="0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34" fillId="25" borderId="38" xfId="62" applyFont="1" applyFill="1" applyBorder="1" applyAlignment="1" applyProtection="1">
      <alignment horizontal="center" vertical="center"/>
      <protection locked="0"/>
    </xf>
    <xf numFmtId="0" fontId="34" fillId="25" borderId="24" xfId="62" applyFont="1" applyFill="1" applyBorder="1" applyAlignment="1" applyProtection="1">
      <alignment horizontal="center" vertical="center"/>
      <protection locked="0"/>
    </xf>
    <xf numFmtId="0" fontId="34" fillId="25" borderId="29" xfId="62" applyFont="1" applyFill="1" applyBorder="1" applyAlignment="1" applyProtection="1">
      <alignment horizontal="center" vertical="center"/>
      <protection locked="0"/>
    </xf>
    <xf numFmtId="0" fontId="4" fillId="0" borderId="38" xfId="62" applyFont="1" applyFill="1" applyBorder="1" applyAlignment="1" applyProtection="1">
      <alignment vertical="center" wrapText="1"/>
      <protection/>
    </xf>
    <xf numFmtId="0" fontId="4" fillId="0" borderId="24" xfId="62" applyFont="1" applyFill="1" applyBorder="1" applyAlignment="1" applyProtection="1">
      <alignment vertical="center" wrapText="1"/>
      <protection/>
    </xf>
    <xf numFmtId="0" fontId="4" fillId="0" borderId="67" xfId="62" applyFont="1" applyFill="1" applyBorder="1" applyAlignment="1" applyProtection="1">
      <alignment vertical="center" wrapText="1"/>
      <protection/>
    </xf>
    <xf numFmtId="49" fontId="10" fillId="0" borderId="38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9" xfId="62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38" xfId="62" applyNumberFormat="1" applyFont="1" applyFill="1" applyBorder="1" applyAlignment="1" applyProtection="1">
      <alignment horizontal="center" vertical="center" wrapText="1" shrinkToFit="1"/>
      <protection/>
    </xf>
    <xf numFmtId="49" fontId="1" fillId="0" borderId="29" xfId="62" applyNumberFormat="1" applyFont="1" applyFill="1" applyBorder="1" applyAlignment="1" applyProtection="1">
      <alignment horizontal="center" vertical="center" wrapText="1" shrinkToFit="1"/>
      <protection/>
    </xf>
    <xf numFmtId="14" fontId="4" fillId="0" borderId="38" xfId="62" applyNumberFormat="1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5" fillId="25" borderId="38" xfId="64" applyFont="1" applyFill="1" applyBorder="1" applyAlignment="1" applyProtection="1">
      <alignment horizontal="center" vertical="center"/>
      <protection locked="0"/>
    </xf>
    <xf numFmtId="0" fontId="5" fillId="25" borderId="29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 locked="0"/>
    </xf>
    <xf numFmtId="42" fontId="4" fillId="0" borderId="29" xfId="64" applyNumberFormat="1" applyFont="1" applyFill="1" applyBorder="1" applyAlignment="1" applyProtection="1">
      <alignment horizontal="left" vertical="center"/>
      <protection locked="0"/>
    </xf>
    <xf numFmtId="42" fontId="4" fillId="0" borderId="24" xfId="64" applyNumberFormat="1" applyFont="1" applyFill="1" applyBorder="1" applyAlignment="1" applyProtection="1">
      <alignment horizontal="left" vertical="center"/>
      <protection/>
    </xf>
    <xf numFmtId="42" fontId="4" fillId="0" borderId="67" xfId="64" applyNumberFormat="1" applyFont="1" applyFill="1" applyBorder="1" applyAlignment="1" applyProtection="1">
      <alignment horizontal="left" vertical="center"/>
      <protection/>
    </xf>
    <xf numFmtId="0" fontId="4" fillId="0" borderId="38" xfId="61" applyFont="1" applyFill="1" applyBorder="1" applyAlignment="1" applyProtection="1">
      <alignment horizontal="left" vertical="center"/>
      <protection locked="0"/>
    </xf>
    <xf numFmtId="0" fontId="4" fillId="0" borderId="24" xfId="61" applyFont="1" applyFill="1" applyBorder="1" applyAlignment="1" applyProtection="1">
      <alignment horizontal="left" vertical="center"/>
      <protection locked="0"/>
    </xf>
    <xf numFmtId="0" fontId="4" fillId="0" borderId="29" xfId="61" applyFont="1" applyFill="1" applyBorder="1" applyAlignment="1" applyProtection="1">
      <alignment horizontal="left" vertical="center"/>
      <protection locked="0"/>
    </xf>
    <xf numFmtId="14" fontId="4" fillId="0" borderId="38" xfId="61" applyNumberFormat="1" applyFont="1" applyFill="1" applyBorder="1" applyAlignment="1" applyProtection="1">
      <alignment horizontal="left" vertical="center"/>
      <protection locked="0"/>
    </xf>
    <xf numFmtId="14" fontId="4" fillId="0" borderId="24" xfId="61" applyNumberFormat="1" applyFont="1" applyFill="1" applyBorder="1" applyAlignment="1" applyProtection="1">
      <alignment horizontal="left" vertical="center"/>
      <protection locked="0"/>
    </xf>
    <xf numFmtId="14" fontId="4" fillId="0" borderId="29" xfId="61" applyNumberFormat="1" applyFont="1" applyFill="1" applyBorder="1" applyAlignment="1" applyProtection="1">
      <alignment horizontal="left" vertical="center"/>
      <protection locked="0"/>
    </xf>
    <xf numFmtId="0" fontId="5" fillId="25" borderId="25" xfId="64" applyFont="1" applyFill="1" applyBorder="1" applyAlignment="1" applyProtection="1">
      <alignment horizontal="center" vertical="center"/>
      <protection locked="0"/>
    </xf>
    <xf numFmtId="0" fontId="5" fillId="25" borderId="68" xfId="64" applyFont="1" applyFill="1" applyBorder="1" applyAlignment="1" applyProtection="1">
      <alignment horizontal="center" vertical="center"/>
      <protection locked="0"/>
    </xf>
    <xf numFmtId="49" fontId="5" fillId="0" borderId="38" xfId="64" applyNumberFormat="1" applyFont="1" applyBorder="1" applyAlignment="1" applyProtection="1">
      <alignment horizontal="left" vertical="center" wrapText="1"/>
      <protection locked="0"/>
    </xf>
    <xf numFmtId="49" fontId="5" fillId="0" borderId="29" xfId="64" applyNumberFormat="1" applyFont="1" applyBorder="1" applyAlignment="1" applyProtection="1">
      <alignment horizontal="left" vertical="center" wrapText="1"/>
      <protection locked="0"/>
    </xf>
    <xf numFmtId="49" fontId="4" fillId="0" borderId="38" xfId="64" applyNumberFormat="1" applyFont="1" applyBorder="1" applyAlignment="1" applyProtection="1">
      <alignment horizontal="left" vertical="center"/>
      <protection locked="0"/>
    </xf>
    <xf numFmtId="49" fontId="4" fillId="0" borderId="24" xfId="64" applyNumberFormat="1" applyFont="1" applyBorder="1" applyAlignment="1" applyProtection="1">
      <alignment horizontal="left" vertical="center"/>
      <protection locked="0"/>
    </xf>
    <xf numFmtId="49" fontId="4" fillId="0" borderId="29" xfId="64" applyNumberFormat="1" applyFont="1" applyBorder="1" applyAlignment="1" applyProtection="1">
      <alignment horizontal="left" vertical="center"/>
      <protection locked="0"/>
    </xf>
    <xf numFmtId="0" fontId="11" fillId="24" borderId="33" xfId="64" applyFont="1" applyFill="1" applyBorder="1" applyAlignment="1" applyProtection="1">
      <alignment horizontal="center" vertical="center"/>
      <protection/>
    </xf>
    <xf numFmtId="0" fontId="11" fillId="24" borderId="0" xfId="64" applyFont="1" applyFill="1" applyBorder="1" applyAlignment="1" applyProtection="1">
      <alignment horizontal="center" vertical="center"/>
      <protection/>
    </xf>
    <xf numFmtId="0" fontId="11" fillId="24" borderId="19" xfId="64" applyFont="1" applyFill="1" applyBorder="1" applyAlignment="1" applyProtection="1">
      <alignment horizontal="center" vertical="center"/>
      <protection/>
    </xf>
    <xf numFmtId="49" fontId="0" fillId="0" borderId="38" xfId="68" applyNumberFormat="1" applyFont="1" applyFill="1" applyBorder="1" applyAlignment="1" applyProtection="1">
      <alignment horizontal="center" vertical="center"/>
      <protection/>
    </xf>
    <xf numFmtId="49" fontId="0" fillId="0" borderId="24" xfId="68" applyNumberFormat="1" applyFont="1" applyFill="1" applyBorder="1" applyAlignment="1" applyProtection="1">
      <alignment horizontal="center" vertical="center"/>
      <protection/>
    </xf>
    <xf numFmtId="49" fontId="0" fillId="0" borderId="29" xfId="68" applyNumberFormat="1" applyFont="1" applyFill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center" vertical="center"/>
      <protection/>
    </xf>
    <xf numFmtId="0" fontId="4" fillId="0" borderId="30" xfId="64" applyFont="1" applyBorder="1" applyAlignment="1" applyProtection="1">
      <alignment horizontal="left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4" fillId="0" borderId="23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0" fontId="4" fillId="0" borderId="15" xfId="64" applyFont="1" applyBorder="1" applyAlignment="1" applyProtection="1">
      <alignment vertical="center" wrapText="1"/>
      <protection/>
    </xf>
    <xf numFmtId="0" fontId="4" fillId="0" borderId="35" xfId="64" applyFont="1" applyBorder="1" applyAlignment="1" applyProtection="1">
      <alignment vertical="center" wrapText="1"/>
      <protection/>
    </xf>
    <xf numFmtId="0" fontId="4" fillId="0" borderId="38" xfId="64" applyFont="1" applyBorder="1" applyAlignment="1" applyProtection="1">
      <alignment horizontal="center" vertical="center"/>
      <protection locked="0"/>
    </xf>
    <xf numFmtId="0" fontId="4" fillId="0" borderId="29" xfId="64" applyFont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center" vertical="center" textRotation="255" wrapText="1"/>
      <protection/>
    </xf>
    <xf numFmtId="0" fontId="4" fillId="24" borderId="23" xfId="64" applyFont="1" applyFill="1" applyBorder="1" applyAlignment="1" applyProtection="1">
      <alignment horizontal="center" vertical="center" textRotation="255" wrapText="1"/>
      <protection/>
    </xf>
    <xf numFmtId="0" fontId="4" fillId="24" borderId="33" xfId="64" applyFont="1" applyFill="1" applyBorder="1" applyAlignment="1" applyProtection="1">
      <alignment horizontal="center" vertical="center" textRotation="255" wrapText="1"/>
      <protection/>
    </xf>
    <xf numFmtId="0" fontId="4" fillId="24" borderId="19" xfId="64" applyFont="1" applyFill="1" applyBorder="1" applyAlignment="1" applyProtection="1">
      <alignment horizontal="center" vertical="center" textRotation="255" wrapText="1"/>
      <protection/>
    </xf>
    <xf numFmtId="0" fontId="4" fillId="24" borderId="14" xfId="64" applyFont="1" applyFill="1" applyBorder="1" applyAlignment="1" applyProtection="1">
      <alignment horizontal="center" vertical="center" textRotation="255" wrapText="1"/>
      <protection/>
    </xf>
    <xf numFmtId="0" fontId="4" fillId="24" borderId="35" xfId="64" applyFont="1" applyFill="1" applyBorder="1" applyAlignment="1" applyProtection="1">
      <alignment horizontal="center" vertical="center" textRotation="255" wrapText="1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14" fontId="4" fillId="0" borderId="24" xfId="64" applyNumberFormat="1" applyFont="1" applyFill="1" applyBorder="1" applyAlignment="1" applyProtection="1">
      <alignment horizontal="center" vertical="center"/>
      <protection locked="0"/>
    </xf>
    <xf numFmtId="14" fontId="4" fillId="0" borderId="29" xfId="64" applyNumberFormat="1" applyFont="1" applyFill="1" applyBorder="1" applyAlignment="1" applyProtection="1">
      <alignment horizontal="center" vertical="center"/>
      <protection locked="0"/>
    </xf>
    <xf numFmtId="0" fontId="4" fillId="0" borderId="38" xfId="64" applyFont="1" applyFill="1" applyBorder="1" applyAlignment="1" applyProtection="1">
      <alignment horizontal="left" vertical="center"/>
      <protection locked="0"/>
    </xf>
    <xf numFmtId="0" fontId="4" fillId="0" borderId="24" xfId="64" applyFont="1" applyFill="1" applyBorder="1" applyAlignment="1" applyProtection="1">
      <alignment horizontal="left" vertical="center"/>
      <protection locked="0"/>
    </xf>
    <xf numFmtId="0" fontId="4" fillId="0" borderId="29" xfId="64" applyFont="1" applyFill="1" applyBorder="1" applyAlignment="1" applyProtection="1">
      <alignment horizontal="left" vertical="center"/>
      <protection locked="0"/>
    </xf>
    <xf numFmtId="0" fontId="4" fillId="24" borderId="30" xfId="64" applyFont="1" applyFill="1" applyBorder="1" applyAlignment="1" applyProtection="1">
      <alignment vertical="center" wrapText="1"/>
      <protection/>
    </xf>
    <xf numFmtId="0" fontId="4" fillId="24" borderId="22" xfId="64" applyFont="1" applyFill="1" applyBorder="1" applyAlignment="1" applyProtection="1">
      <alignment vertical="center" wrapText="1"/>
      <protection/>
    </xf>
    <xf numFmtId="0" fontId="4" fillId="24" borderId="23" xfId="64" applyFont="1" applyFill="1" applyBorder="1" applyAlignment="1" applyProtection="1">
      <alignment vertical="center" wrapText="1"/>
      <protection/>
    </xf>
    <xf numFmtId="0" fontId="4" fillId="24" borderId="14" xfId="64" applyFont="1" applyFill="1" applyBorder="1" applyAlignment="1" applyProtection="1">
      <alignment vertical="center" wrapText="1"/>
      <protection/>
    </xf>
    <xf numFmtId="0" fontId="4" fillId="24" borderId="15" xfId="64" applyFont="1" applyFill="1" applyBorder="1" applyAlignment="1" applyProtection="1">
      <alignment vertical="center" wrapText="1"/>
      <protection/>
    </xf>
    <xf numFmtId="0" fontId="4" fillId="24" borderId="35" xfId="64" applyFont="1" applyFill="1" applyBorder="1" applyAlignment="1" applyProtection="1">
      <alignment vertical="center" wrapText="1"/>
      <protection/>
    </xf>
    <xf numFmtId="0" fontId="4" fillId="25" borderId="38" xfId="64" applyFont="1" applyFill="1" applyBorder="1" applyAlignment="1" applyProtection="1">
      <alignment horizontal="center" vertical="center"/>
      <protection locked="0"/>
    </xf>
    <xf numFmtId="0" fontId="4" fillId="25" borderId="29" xfId="64" applyFont="1" applyFill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left" vertical="center" wrapText="1"/>
      <protection/>
    </xf>
    <xf numFmtId="0" fontId="4" fillId="24" borderId="22" xfId="64" applyFont="1" applyFill="1" applyBorder="1" applyAlignment="1" applyProtection="1">
      <alignment horizontal="left" vertical="center" wrapText="1"/>
      <protection/>
    </xf>
    <xf numFmtId="0" fontId="4" fillId="24" borderId="23" xfId="64" applyFont="1" applyFill="1" applyBorder="1" applyAlignment="1" applyProtection="1">
      <alignment horizontal="left" vertical="center" wrapText="1"/>
      <protection/>
    </xf>
    <xf numFmtId="0" fontId="4" fillId="24" borderId="33" xfId="64" applyFont="1" applyFill="1" applyBorder="1" applyAlignment="1" applyProtection="1">
      <alignment horizontal="left" vertical="center" wrapText="1"/>
      <protection/>
    </xf>
    <xf numFmtId="0" fontId="4" fillId="24" borderId="0" xfId="64" applyFont="1" applyFill="1" applyBorder="1" applyAlignment="1" applyProtection="1">
      <alignment horizontal="left" vertical="center" wrapText="1"/>
      <protection/>
    </xf>
    <xf numFmtId="0" fontId="4" fillId="24" borderId="19" xfId="64" applyFont="1" applyFill="1" applyBorder="1" applyAlignment="1" applyProtection="1">
      <alignment horizontal="left" vertical="center" wrapText="1"/>
      <protection/>
    </xf>
    <xf numFmtId="0" fontId="4" fillId="24" borderId="14" xfId="64" applyFont="1" applyFill="1" applyBorder="1" applyAlignment="1" applyProtection="1">
      <alignment horizontal="left" vertical="center" wrapText="1"/>
      <protection/>
    </xf>
    <xf numFmtId="0" fontId="4" fillId="24" borderId="15" xfId="64" applyFont="1" applyFill="1" applyBorder="1" applyAlignment="1" applyProtection="1">
      <alignment horizontal="left" vertical="center" wrapText="1"/>
      <protection/>
    </xf>
    <xf numFmtId="0" fontId="4" fillId="24" borderId="35" xfId="64" applyFont="1" applyFill="1" applyBorder="1" applyAlignment="1" applyProtection="1">
      <alignment horizontal="left" vertical="center" wrapText="1"/>
      <protection/>
    </xf>
    <xf numFmtId="0" fontId="4" fillId="0" borderId="40" xfId="64" applyFont="1" applyFill="1" applyBorder="1" applyAlignment="1" applyProtection="1">
      <alignment horizontal="center" vertical="center"/>
      <protection/>
    </xf>
    <xf numFmtId="0" fontId="4" fillId="0" borderId="41" xfId="64" applyFont="1" applyFill="1" applyBorder="1" applyAlignment="1" applyProtection="1">
      <alignment horizontal="center" vertical="center"/>
      <protection/>
    </xf>
    <xf numFmtId="14" fontId="4" fillId="0" borderId="85" xfId="64" applyNumberFormat="1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horizontal="center" vertical="center"/>
      <protection/>
    </xf>
    <xf numFmtId="14" fontId="4" fillId="0" borderId="42" xfId="64" applyNumberFormat="1" applyFont="1" applyFill="1" applyBorder="1" applyAlignment="1" applyProtection="1">
      <alignment horizontal="center" vertical="center"/>
      <protection/>
    </xf>
    <xf numFmtId="49" fontId="2" fillId="0" borderId="38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4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67" xfId="64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8" xfId="64" applyNumberFormat="1" applyFont="1" applyFill="1" applyBorder="1" applyAlignment="1" applyProtection="1">
      <alignment horizontal="left" vertical="top"/>
      <protection locked="0"/>
    </xf>
    <xf numFmtId="49" fontId="4" fillId="0" borderId="24" xfId="64" applyNumberFormat="1" applyFont="1" applyFill="1" applyBorder="1" applyAlignment="1" applyProtection="1">
      <alignment horizontal="left" vertical="top"/>
      <protection locked="0"/>
    </xf>
    <xf numFmtId="49" fontId="4" fillId="0" borderId="29" xfId="64" applyNumberFormat="1" applyFont="1" applyFill="1" applyBorder="1" applyAlignment="1" applyProtection="1">
      <alignment horizontal="left" vertical="top"/>
      <protection locked="0"/>
    </xf>
    <xf numFmtId="0" fontId="5" fillId="0" borderId="25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2" fillId="0" borderId="62" xfId="64" applyFont="1" applyFill="1" applyBorder="1" applyAlignment="1" applyProtection="1">
      <alignment horizontal="left" vertical="center" wrapText="1" shrinkToFit="1"/>
      <protection/>
    </xf>
    <xf numFmtId="0" fontId="2" fillId="0" borderId="71" xfId="64" applyFont="1" applyFill="1" applyBorder="1" applyAlignment="1" applyProtection="1">
      <alignment horizontal="left" vertical="center" shrinkToFit="1"/>
      <protection/>
    </xf>
    <xf numFmtId="0" fontId="2" fillId="0" borderId="72" xfId="64" applyFont="1" applyFill="1" applyBorder="1" applyAlignment="1" applyProtection="1">
      <alignment horizontal="left" vertical="center" shrinkToFit="1"/>
      <protection/>
    </xf>
    <xf numFmtId="49" fontId="5" fillId="0" borderId="3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64" applyNumberFormat="1" applyFont="1" applyFill="1" applyBorder="1" applyAlignment="1" applyProtection="1">
      <alignment horizontal="center" vertical="center" shrinkToFit="1"/>
      <protection locked="0"/>
    </xf>
    <xf numFmtId="181" fontId="2" fillId="0" borderId="18" xfId="64" applyNumberFormat="1" applyFont="1" applyBorder="1" applyAlignment="1" applyProtection="1">
      <alignment horizontal="center" vertical="center"/>
      <protection/>
    </xf>
    <xf numFmtId="181" fontId="4" fillId="0" borderId="15" xfId="64" applyNumberFormat="1" applyFont="1" applyBorder="1" applyAlignment="1" applyProtection="1">
      <alignment horizontal="center" vertical="center"/>
      <protection/>
    </xf>
    <xf numFmtId="181" fontId="4" fillId="0" borderId="35" xfId="64" applyNumberFormat="1" applyFont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/>
      <protection/>
    </xf>
    <xf numFmtId="0" fontId="4" fillId="0" borderId="33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19" xfId="64" applyFont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horizontal="left"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vertical="center"/>
      <protection/>
    </xf>
    <xf numFmtId="0" fontId="10" fillId="0" borderId="0" xfId="64" applyFont="1" applyProtection="1">
      <alignment/>
      <protection/>
    </xf>
    <xf numFmtId="0" fontId="4" fillId="0" borderId="69" xfId="64" applyFont="1" applyFill="1" applyBorder="1" applyAlignment="1" applyProtection="1">
      <alignment horizontal="center" vertical="center"/>
      <protection/>
    </xf>
    <xf numFmtId="0" fontId="4" fillId="0" borderId="43" xfId="64" applyFont="1" applyFill="1" applyBorder="1" applyAlignment="1" applyProtection="1">
      <alignment horizontal="center" vertical="center"/>
      <protection/>
    </xf>
    <xf numFmtId="14" fontId="4" fillId="0" borderId="86" xfId="64" applyNumberFormat="1" applyFont="1" applyFill="1" applyBorder="1" applyAlignment="1" applyProtection="1">
      <alignment horizontal="center" vertical="center"/>
      <protection/>
    </xf>
    <xf numFmtId="14" fontId="4" fillId="0" borderId="24" xfId="64" applyNumberFormat="1" applyFont="1" applyFill="1" applyBorder="1" applyAlignment="1" applyProtection="1">
      <alignment horizontal="center" vertical="center"/>
      <protection/>
    </xf>
    <xf numFmtId="14" fontId="4" fillId="0" borderId="67" xfId="64" applyNumberFormat="1" applyFont="1" applyFill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horizontal="center" vertical="center" wrapText="1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horizontal="center" vertical="center" wrapText="1"/>
      <protection/>
    </xf>
    <xf numFmtId="0" fontId="4" fillId="0" borderId="19" xfId="64" applyFont="1" applyBorder="1" applyAlignment="1" applyProtection="1">
      <alignment horizontal="center" vertical="center" wrapText="1"/>
      <protection/>
    </xf>
    <xf numFmtId="0" fontId="4" fillId="0" borderId="15" xfId="64" applyFont="1" applyBorder="1" applyAlignment="1" applyProtection="1">
      <alignment horizontal="center" vertical="center" wrapText="1"/>
      <protection/>
    </xf>
    <xf numFmtId="0" fontId="4" fillId="0" borderId="35" xfId="64" applyFont="1" applyBorder="1" applyAlignment="1" applyProtection="1">
      <alignment horizontal="center" vertical="center" wrapText="1"/>
      <protection/>
    </xf>
    <xf numFmtId="0" fontId="2" fillId="0" borderId="38" xfId="64" applyFont="1" applyFill="1" applyBorder="1" applyAlignment="1" applyProtection="1">
      <alignment horizontal="left" vertical="center" wrapText="1" shrinkToFit="1"/>
      <protection/>
    </xf>
    <xf numFmtId="0" fontId="2" fillId="0" borderId="24" xfId="64" applyFont="1" applyFill="1" applyBorder="1" applyAlignment="1" applyProtection="1">
      <alignment horizontal="left" vertical="center" shrinkToFit="1"/>
      <protection/>
    </xf>
    <xf numFmtId="0" fontId="2" fillId="0" borderId="29" xfId="64" applyFont="1" applyFill="1" applyBorder="1" applyAlignment="1" applyProtection="1">
      <alignment horizontal="left" vertical="center" shrinkToFit="1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4" fillId="25" borderId="25" xfId="64" applyFont="1" applyFill="1" applyBorder="1" applyAlignment="1" applyProtection="1">
      <alignment horizontal="center" vertical="center"/>
      <protection locked="0"/>
    </xf>
    <xf numFmtId="0" fontId="4" fillId="25" borderId="68" xfId="64" applyFont="1" applyFill="1" applyBorder="1" applyAlignment="1" applyProtection="1">
      <alignment horizontal="center" vertical="center"/>
      <protection locked="0"/>
    </xf>
    <xf numFmtId="0" fontId="4" fillId="0" borderId="25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49" fontId="4" fillId="0" borderId="38" xfId="64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left" vertical="center" shrinkToFit="1"/>
      <protection locked="0"/>
    </xf>
    <xf numFmtId="0" fontId="37" fillId="0" borderId="30" xfId="64" applyFont="1" applyBorder="1" applyAlignment="1" applyProtection="1">
      <alignment horizontal="center" vertical="center" wrapText="1"/>
      <protection/>
    </xf>
    <xf numFmtId="0" fontId="37" fillId="0" borderId="22" xfId="64" applyFont="1" applyBorder="1" applyAlignment="1" applyProtection="1">
      <alignment horizontal="center" vertical="center" wrapText="1"/>
      <protection/>
    </xf>
    <xf numFmtId="0" fontId="37" fillId="0" borderId="23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4" fillId="0" borderId="38" xfId="64" applyNumberFormat="1" applyFont="1" applyBorder="1" applyAlignment="1" applyProtection="1">
      <alignment horizontal="left" vertical="center" wrapText="1"/>
      <protection locked="0"/>
    </xf>
    <xf numFmtId="49" fontId="4" fillId="0" borderId="29" xfId="64" applyNumberFormat="1" applyFont="1" applyBorder="1" applyAlignment="1" applyProtection="1">
      <alignment horizontal="left" vertical="center" wrapText="1"/>
      <protection locked="0"/>
    </xf>
    <xf numFmtId="0" fontId="37" fillId="24" borderId="33" xfId="64" applyFont="1" applyFill="1" applyBorder="1" applyAlignment="1" applyProtection="1">
      <alignment horizontal="center" vertical="center"/>
      <protection/>
    </xf>
    <xf numFmtId="0" fontId="37" fillId="24" borderId="0" xfId="64" applyFont="1" applyFill="1" applyBorder="1" applyAlignment="1" applyProtection="1">
      <alignment horizontal="center" vertical="center"/>
      <protection/>
    </xf>
    <xf numFmtId="0" fontId="37" fillId="24" borderId="19" xfId="64" applyFont="1" applyFill="1" applyBorder="1" applyAlignment="1" applyProtection="1">
      <alignment horizontal="center" vertical="center"/>
      <protection/>
    </xf>
    <xf numFmtId="49" fontId="4" fillId="0" borderId="38" xfId="64" applyNumberFormat="1" applyFont="1" applyBorder="1" applyAlignment="1" applyProtection="1">
      <alignment horizontal="center" vertical="center"/>
      <protection locked="0"/>
    </xf>
    <xf numFmtId="0" fontId="0" fillId="0" borderId="32" xfId="64" applyFont="1" applyFill="1" applyBorder="1" applyAlignment="1" applyProtection="1">
      <alignment horizontal="center" vertical="center"/>
      <protection/>
    </xf>
    <xf numFmtId="0" fontId="0" fillId="0" borderId="72" xfId="64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 applyProtection="1">
      <alignment horizontal="center" vertical="center" wrapText="1"/>
      <protection/>
    </xf>
    <xf numFmtId="0" fontId="4" fillId="0" borderId="27" xfId="66" applyFont="1" applyFill="1" applyBorder="1" applyAlignment="1" applyProtection="1">
      <alignment horizontal="center" vertical="center" wrapText="1"/>
      <protection/>
    </xf>
    <xf numFmtId="0" fontId="4" fillId="0" borderId="12" xfId="6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horizontal="center" vertical="center"/>
      <protection/>
    </xf>
    <xf numFmtId="0" fontId="0" fillId="0" borderId="11" xfId="64" applyFont="1" applyBorder="1" applyAlignment="1" applyProtection="1">
      <alignment horizontal="center" vertical="center"/>
      <protection/>
    </xf>
    <xf numFmtId="49" fontId="3" fillId="0" borderId="38" xfId="64" applyNumberFormat="1" applyFont="1" applyFill="1" applyBorder="1" applyAlignment="1" applyProtection="1">
      <alignment horizontal="center" vertical="center"/>
      <protection/>
    </xf>
    <xf numFmtId="49" fontId="3" fillId="0" borderId="24" xfId="64" applyNumberFormat="1" applyFont="1" applyFill="1" applyBorder="1" applyAlignment="1" applyProtection="1">
      <alignment horizontal="center" vertical="center"/>
      <protection/>
    </xf>
    <xf numFmtId="49" fontId="3" fillId="0" borderId="29" xfId="64" applyNumberFormat="1" applyFont="1" applyFill="1" applyBorder="1" applyAlignment="1" applyProtection="1">
      <alignment horizontal="center" vertical="center"/>
      <protection/>
    </xf>
    <xf numFmtId="0" fontId="4" fillId="0" borderId="38" xfId="69" applyFont="1" applyFill="1" applyBorder="1" applyAlignment="1" applyProtection="1">
      <alignment horizontal="left" vertical="center" indent="1"/>
      <protection/>
    </xf>
    <xf numFmtId="0" fontId="4" fillId="0" borderId="24" xfId="69" applyFont="1" applyFill="1" applyBorder="1" applyAlignment="1" applyProtection="1">
      <alignment horizontal="left" vertical="center" indent="1"/>
      <protection/>
    </xf>
    <xf numFmtId="0" fontId="4" fillId="0" borderId="29" xfId="69" applyFont="1" applyFill="1" applyBorder="1" applyAlignment="1" applyProtection="1">
      <alignment horizontal="left" vertical="center" indent="1"/>
      <protection/>
    </xf>
    <xf numFmtId="0" fontId="4" fillId="0" borderId="0" xfId="65" applyFont="1" applyFill="1" applyProtection="1">
      <alignment/>
      <protection/>
    </xf>
    <xf numFmtId="0" fontId="4" fillId="0" borderId="0" xfId="65" applyFont="1" applyFill="1" applyAlignment="1" applyProtection="1">
      <alignment wrapText="1"/>
      <protection/>
    </xf>
    <xf numFmtId="0" fontId="4" fillId="0" borderId="0" xfId="65" applyFont="1" applyFill="1" applyAlignment="1" applyProtection="1">
      <alignment vertical="top" wrapText="1"/>
      <protection/>
    </xf>
    <xf numFmtId="0" fontId="4" fillId="0" borderId="85" xfId="61" applyFont="1" applyFill="1" applyBorder="1" applyAlignment="1" applyProtection="1">
      <alignment vertical="top" wrapText="1"/>
      <protection/>
    </xf>
    <xf numFmtId="0" fontId="4" fillId="0" borderId="41" xfId="61" applyFont="1" applyFill="1" applyBorder="1" applyAlignment="1" applyProtection="1">
      <alignment vertical="top"/>
      <protection/>
    </xf>
    <xf numFmtId="0" fontId="4" fillId="0" borderId="61" xfId="61" applyFont="1" applyFill="1" applyBorder="1" applyAlignment="1" applyProtection="1">
      <alignment vertical="top"/>
      <protection/>
    </xf>
    <xf numFmtId="0" fontId="4" fillId="0" borderId="73" xfId="61" applyFont="1" applyFill="1" applyBorder="1" applyAlignment="1" applyProtection="1">
      <alignment vertical="center" textRotation="255"/>
      <protection/>
    </xf>
    <xf numFmtId="0" fontId="4" fillId="0" borderId="93" xfId="61" applyFont="1" applyFill="1" applyBorder="1" applyAlignment="1" applyProtection="1">
      <alignment vertical="center" textRotation="255"/>
      <protection/>
    </xf>
    <xf numFmtId="0" fontId="4" fillId="0" borderId="94" xfId="61" applyFont="1" applyFill="1" applyBorder="1" applyAlignment="1" applyProtection="1">
      <alignment vertical="center" textRotation="255"/>
      <protection/>
    </xf>
    <xf numFmtId="0" fontId="4" fillId="0" borderId="30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 wrapText="1"/>
      <protection/>
    </xf>
    <xf numFmtId="0" fontId="4" fillId="0" borderId="38" xfId="61" applyFont="1" applyFill="1" applyBorder="1" applyAlignment="1" applyProtection="1">
      <alignment vertical="center" wrapText="1"/>
      <protection locked="0"/>
    </xf>
    <xf numFmtId="0" fontId="4" fillId="0" borderId="24" xfId="61" applyFont="1" applyFill="1" applyBorder="1" applyAlignment="1" applyProtection="1">
      <alignment vertical="center" wrapText="1"/>
      <protection locked="0"/>
    </xf>
    <xf numFmtId="0" fontId="4" fillId="0" borderId="29" xfId="61" applyFont="1" applyFill="1" applyBorder="1" applyAlignment="1" applyProtection="1">
      <alignment vertical="center" wrapText="1"/>
      <protection locked="0"/>
    </xf>
    <xf numFmtId="0" fontId="4" fillId="0" borderId="56" xfId="61" applyFont="1" applyFill="1" applyBorder="1" applyAlignment="1" applyProtection="1">
      <alignment vertical="top" wrapText="1"/>
      <protection locked="0"/>
    </xf>
    <xf numFmtId="0" fontId="4" fillId="0" borderId="45" xfId="61" applyFont="1" applyFill="1" applyBorder="1" applyAlignment="1" applyProtection="1">
      <alignment vertical="top" wrapText="1"/>
      <protection locked="0"/>
    </xf>
    <xf numFmtId="0" fontId="4" fillId="0" borderId="57" xfId="61" applyFont="1" applyFill="1" applyBorder="1" applyAlignment="1" applyProtection="1">
      <alignment vertical="top" wrapText="1"/>
      <protection locked="0"/>
    </xf>
    <xf numFmtId="0" fontId="4" fillId="0" borderId="25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68" xfId="61" applyFont="1" applyFill="1" applyBorder="1" applyAlignment="1" applyProtection="1">
      <alignment vertical="top" wrapText="1"/>
      <protection locked="0"/>
    </xf>
    <xf numFmtId="0" fontId="4" fillId="0" borderId="69" xfId="61" applyFont="1" applyFill="1" applyBorder="1" applyAlignment="1" applyProtection="1">
      <alignment vertical="top" wrapText="1"/>
      <protection locked="0"/>
    </xf>
    <xf numFmtId="0" fontId="4" fillId="0" borderId="43" xfId="61" applyFont="1" applyFill="1" applyBorder="1" applyAlignment="1" applyProtection="1">
      <alignment vertical="top" wrapText="1"/>
      <protection locked="0"/>
    </xf>
    <xf numFmtId="0" fontId="4" fillId="0" borderId="70" xfId="61" applyFont="1" applyFill="1" applyBorder="1" applyAlignment="1" applyProtection="1">
      <alignment vertical="top" wrapText="1"/>
      <protection locked="0"/>
    </xf>
    <xf numFmtId="0" fontId="5" fillId="0" borderId="34" xfId="61" applyFont="1" applyFill="1" applyBorder="1" applyAlignment="1" applyProtection="1">
      <alignment vertical="center" wrapText="1"/>
      <protection/>
    </xf>
    <xf numFmtId="0" fontId="5" fillId="0" borderId="37" xfId="61" applyFont="1" applyFill="1" applyBorder="1" applyAlignment="1" applyProtection="1">
      <alignment vertical="center" wrapText="1"/>
      <protection/>
    </xf>
    <xf numFmtId="0" fontId="5" fillId="0" borderId="17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vertical="center"/>
      <protection locked="0"/>
    </xf>
    <xf numFmtId="0" fontId="4" fillId="0" borderId="24" xfId="61" applyFont="1" applyFill="1" applyBorder="1" applyAlignment="1" applyProtection="1">
      <alignment vertical="center"/>
      <protection locked="0"/>
    </xf>
    <xf numFmtId="0" fontId="4" fillId="0" borderId="29" xfId="61" applyFont="1" applyFill="1" applyBorder="1" applyAlignment="1" applyProtection="1">
      <alignment vertical="center"/>
      <protection locked="0"/>
    </xf>
    <xf numFmtId="0" fontId="4" fillId="0" borderId="33" xfId="66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" fillId="0" borderId="38" xfId="66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4" fillId="0" borderId="0" xfId="66" applyFont="1" applyFill="1" applyBorder="1" applyProtection="1">
      <alignment/>
      <protection/>
    </xf>
    <xf numFmtId="49" fontId="3" fillId="0" borderId="38" xfId="66" applyNumberFormat="1" applyFont="1" applyFill="1" applyBorder="1" applyAlignment="1" applyProtection="1">
      <alignment horizontal="center" vertical="center"/>
      <protection/>
    </xf>
    <xf numFmtId="49" fontId="3" fillId="0" borderId="24" xfId="66" applyNumberFormat="1" applyFont="1" applyFill="1" applyBorder="1" applyAlignment="1" applyProtection="1">
      <alignment horizontal="center" vertical="center"/>
      <protection/>
    </xf>
    <xf numFmtId="49" fontId="3" fillId="0" borderId="29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4" fillId="0" borderId="38" xfId="66" applyFont="1" applyFill="1" applyBorder="1" applyAlignment="1" applyProtection="1">
      <alignment vertical="center" wrapText="1"/>
      <protection locked="0"/>
    </xf>
    <xf numFmtId="0" fontId="4" fillId="0" borderId="24" xfId="66" applyFont="1" applyFill="1" applyBorder="1" applyAlignment="1" applyProtection="1">
      <alignment vertical="center" wrapText="1"/>
      <protection locked="0"/>
    </xf>
    <xf numFmtId="0" fontId="4" fillId="0" borderId="45" xfId="66" applyFont="1" applyFill="1" applyBorder="1" applyAlignment="1" applyProtection="1">
      <alignment vertical="center" wrapText="1"/>
      <protection locked="0"/>
    </xf>
    <xf numFmtId="0" fontId="4" fillId="0" borderId="57" xfId="66" applyFont="1" applyFill="1" applyBorder="1" applyAlignment="1" applyProtection="1">
      <alignment vertical="center" wrapText="1"/>
      <protection locked="0"/>
    </xf>
    <xf numFmtId="0" fontId="4" fillId="0" borderId="30" xfId="66" applyFon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95" xfId="66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4" fillId="25" borderId="56" xfId="66" applyFont="1" applyFill="1" applyBorder="1" applyAlignment="1" applyProtection="1">
      <alignment vertical="center" wrapText="1"/>
      <protection locked="0"/>
    </xf>
    <xf numFmtId="0" fontId="0" fillId="25" borderId="57" xfId="0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" fillId="0" borderId="29" xfId="66" applyFont="1" applyFill="1" applyBorder="1" applyAlignment="1" applyProtection="1">
      <alignment vertical="center" wrapText="1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】簡易Ⅰ　一般土木・設備工事用（簡1，共1・2・3）" xfId="61"/>
    <cellStyle name="標準_【参考】簡易Ⅰ　一般土木・設備工事用（簡1，共1・2・3）_様式-共2　企業の施工実績等の状況（単）(H23.12改正）" xfId="62"/>
    <cellStyle name="標準_【参考】簡易Ⅰ　一般土木・設備工事用（簡1，共1・2・3）_様式-共3　配置予定技術者の施工実績，資格等の状況（CPD）(H220729更新）" xfId="63"/>
    <cellStyle name="標準_【参考】簡易Ⅰ　一般土木・設備工事用（簡1，共1・2・3）_様式-共3　配置予定技術者の施工実績等の状況（CPD）(H23.12改正）" xfId="64"/>
    <cellStyle name="標準_【参考】簡易Ⅰ　一般土木・設備工事用（簡1，共1・2・3）_様式-共4　地域貢献活動等の実績説明書(H23.12改正）" xfId="65"/>
    <cellStyle name="標準_【参考】簡易Ⅰ　一般土木・設備工事用（簡1，共1・2・3）_様式-共5　企業の東日本大震災対応(H24.5改正）" xfId="66"/>
    <cellStyle name="標準_●作業中　【評価調書】　土木工事（簡Ⅰ）" xfId="67"/>
    <cellStyle name="標準_Book2" xfId="68"/>
    <cellStyle name="標準_Book2 2" xfId="69"/>
    <cellStyle name="標準_Book2_様式-共3　配置予定技術者の施工実績等の状況（CPD）(H23.12改正）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D48"/>
  <sheetViews>
    <sheetView showGridLines="0" tabSelected="1" view="pageBreakPreview" zoomScaleSheetLayoutView="100" zoomScalePageLayoutView="0" workbookViewId="0" topLeftCell="A1">
      <selection activeCell="C11" sqref="C11:D11"/>
    </sheetView>
  </sheetViews>
  <sheetFormatPr defaultColWidth="9.00390625" defaultRowHeight="13.5"/>
  <cols>
    <col min="1" max="1" width="3.125" style="17" customWidth="1"/>
    <col min="2" max="2" width="10.625" style="17" customWidth="1"/>
    <col min="3" max="3" width="31.00390625" style="17" customWidth="1"/>
    <col min="4" max="4" width="3.50390625" style="17" bestFit="1" customWidth="1"/>
    <col min="5" max="5" width="4.875" style="17" bestFit="1" customWidth="1"/>
    <col min="6" max="6" width="4.75390625" style="17" customWidth="1"/>
    <col min="7" max="7" width="11.625" style="17" customWidth="1"/>
    <col min="8" max="8" width="3.125" style="17" customWidth="1"/>
    <col min="9" max="9" width="6.00390625" style="17" customWidth="1"/>
    <col min="10" max="10" width="3.375" style="17" customWidth="1"/>
    <col min="11" max="11" width="3.75390625" style="17" customWidth="1"/>
    <col min="12" max="12" width="3.125" style="17" customWidth="1"/>
    <col min="13" max="13" width="4.875" style="17" customWidth="1"/>
    <col min="14" max="14" width="9.125" style="17" customWidth="1"/>
    <col min="15" max="15" width="2.625" style="17" customWidth="1"/>
    <col min="16" max="16" width="1.625" style="17" customWidth="1"/>
    <col min="17" max="16384" width="9.00390625" style="17" customWidth="1"/>
  </cols>
  <sheetData>
    <row r="1" s="1" customFormat="1" ht="3.75" customHeight="1"/>
    <row r="2" spans="2:14" s="22" customFormat="1" ht="12" thickBot="1">
      <c r="B2" s="23" t="s">
        <v>13</v>
      </c>
      <c r="C2" s="22" t="s">
        <v>113</v>
      </c>
      <c r="L2" s="24"/>
      <c r="M2" s="24"/>
      <c r="N2" s="24"/>
    </row>
    <row r="3" spans="7:14" s="1" customFormat="1" ht="14.25" customHeight="1" thickBot="1">
      <c r="G3" s="2" t="s">
        <v>14</v>
      </c>
      <c r="H3" s="337"/>
      <c r="I3" s="337"/>
      <c r="J3" s="337"/>
      <c r="K3" s="337"/>
      <c r="L3" s="337"/>
      <c r="M3" s="338"/>
      <c r="N3" s="25"/>
    </row>
    <row r="4" spans="2:17" s="18" customFormat="1" ht="24">
      <c r="B4" s="353" t="s">
        <v>15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19"/>
      <c r="P4" s="20"/>
      <c r="Q4" s="20"/>
    </row>
    <row r="5" spans="2:17" s="18" customFormat="1" ht="12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0"/>
    </row>
    <row r="6" spans="2:14" s="26" customFormat="1" ht="15" customHeight="1" thickBot="1">
      <c r="B6" s="27" t="s">
        <v>16</v>
      </c>
      <c r="C6" s="339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</row>
    <row r="7" spans="2:17" s="26" customFormat="1" ht="12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</row>
    <row r="8" spans="2:14" s="22" customFormat="1" ht="15" customHeight="1" thickBot="1">
      <c r="B8" s="3" t="s">
        <v>17</v>
      </c>
      <c r="C8" s="334" t="s">
        <v>257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</row>
    <row r="9" spans="2:14" s="22" customFormat="1" ht="12" customHeight="1" thickBot="1">
      <c r="B9" s="30" t="s">
        <v>18</v>
      </c>
      <c r="C9" s="30"/>
      <c r="D9" s="11"/>
      <c r="G9" s="11"/>
      <c r="H9" s="11"/>
      <c r="I9" s="11"/>
      <c r="J9" s="11"/>
      <c r="K9" s="11"/>
      <c r="L9" s="31"/>
      <c r="M9" s="31"/>
      <c r="N9" s="31"/>
    </row>
    <row r="10" spans="2:30" s="1" customFormat="1" ht="34.5" thickBot="1">
      <c r="B10" s="2" t="s">
        <v>0</v>
      </c>
      <c r="C10" s="282" t="s">
        <v>1</v>
      </c>
      <c r="D10" s="283"/>
      <c r="E10" s="4" t="s">
        <v>2</v>
      </c>
      <c r="F10" s="16" t="s">
        <v>3</v>
      </c>
      <c r="G10" s="342" t="s">
        <v>11</v>
      </c>
      <c r="H10" s="343"/>
      <c r="I10" s="15" t="s">
        <v>4</v>
      </c>
      <c r="J10" s="4" t="s">
        <v>5</v>
      </c>
      <c r="K10" s="4" t="s">
        <v>6</v>
      </c>
      <c r="L10" s="284" t="s">
        <v>7</v>
      </c>
      <c r="M10" s="285"/>
      <c r="N10" s="4" t="s">
        <v>8</v>
      </c>
      <c r="O10" s="6"/>
      <c r="P10" s="7"/>
      <c r="Q10" s="7"/>
      <c r="R10" s="7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s="1" customFormat="1" ht="24" customHeight="1">
      <c r="B11" s="280" t="s">
        <v>10</v>
      </c>
      <c r="C11" s="286" t="s">
        <v>225</v>
      </c>
      <c r="D11" s="287"/>
      <c r="E11" s="101">
        <v>8</v>
      </c>
      <c r="F11" s="174">
        <v>8</v>
      </c>
      <c r="G11" s="332"/>
      <c r="H11" s="333"/>
      <c r="I11" s="226">
        <f>IF(G11&gt;=84,8,IF(G11&gt;=82,7,IF(G11&gt;=80,6,IF(G11&gt;=78,5,IF(G11&gt;=76,4,IF(G11&gt;=74,3,IF(G11&gt;=70,2,IF(G11&gt;=65,1,0))))))))</f>
        <v>0</v>
      </c>
      <c r="J11" s="101">
        <v>1</v>
      </c>
      <c r="K11" s="101">
        <f>IF(I11="","",I11*J11)</f>
        <v>0</v>
      </c>
      <c r="L11" s="288">
        <f>IF(G11="","",$E$11*K11/$F$11)</f>
      </c>
      <c r="M11" s="288"/>
      <c r="N11" s="275">
        <f>IF(L11="",0,ROUND(L11,2))</f>
        <v>0</v>
      </c>
      <c r="O11" s="10"/>
      <c r="P11" s="11"/>
      <c r="Q11" s="10"/>
      <c r="R11" s="10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s="1" customFormat="1" ht="24" customHeight="1">
      <c r="B12" s="281"/>
      <c r="C12" s="286" t="s">
        <v>33</v>
      </c>
      <c r="D12" s="287"/>
      <c r="E12" s="364">
        <v>4</v>
      </c>
      <c r="F12" s="174">
        <v>1</v>
      </c>
      <c r="G12" s="293"/>
      <c r="H12" s="294"/>
      <c r="I12" s="175">
        <f>IF(G12="施工実績あり",1,0)</f>
        <v>0</v>
      </c>
      <c r="J12" s="101">
        <v>1</v>
      </c>
      <c r="K12" s="101">
        <f>IF(I12="","",I12*J12)</f>
        <v>0</v>
      </c>
      <c r="L12" s="288">
        <f>IF(G12="","",$E$12*K12/$F$16)</f>
      </c>
      <c r="M12" s="288"/>
      <c r="N12" s="363">
        <f>ROUND(SUM(L12:L15),2)</f>
        <v>0</v>
      </c>
      <c r="O12" s="10"/>
      <c r="P12" s="11"/>
      <c r="Q12" s="10"/>
      <c r="R12" s="10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s="1" customFormat="1" ht="36" customHeight="1">
      <c r="B13" s="281"/>
      <c r="C13" s="286" t="s">
        <v>157</v>
      </c>
      <c r="D13" s="287"/>
      <c r="E13" s="364"/>
      <c r="F13" s="174">
        <v>2</v>
      </c>
      <c r="G13" s="289"/>
      <c r="H13" s="290"/>
      <c r="I13" s="227">
        <f>IF(G13="あり",1,0)</f>
        <v>0</v>
      </c>
      <c r="J13" s="101">
        <v>2</v>
      </c>
      <c r="K13" s="101">
        <f>IF(I13="","",I13*J13)</f>
        <v>0</v>
      </c>
      <c r="L13" s="288">
        <f>IF(G13="","",$E$12*K13/$F$16)</f>
      </c>
      <c r="M13" s="288"/>
      <c r="N13" s="363"/>
      <c r="O13" s="10"/>
      <c r="P13" s="11"/>
      <c r="Q13" s="10"/>
      <c r="R13" s="10"/>
      <c r="S13" s="12"/>
      <c r="T13" s="1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2:30" s="1" customFormat="1" ht="24" customHeight="1">
      <c r="B14" s="281"/>
      <c r="C14" s="286" t="s">
        <v>155</v>
      </c>
      <c r="D14" s="286"/>
      <c r="E14" s="364"/>
      <c r="F14" s="174">
        <v>0</v>
      </c>
      <c r="G14" s="293"/>
      <c r="H14" s="294"/>
      <c r="I14" s="175">
        <f>IF(OR(G14="指名停止あり",G14="文書指導あり"),-1,IF(G14="複数履歴あり",-2,0))</f>
        <v>0</v>
      </c>
      <c r="J14" s="101">
        <v>1</v>
      </c>
      <c r="K14" s="101">
        <f>IF(I14="","",I14*J14)</f>
        <v>0</v>
      </c>
      <c r="L14" s="288">
        <f>IF(G14="","",$E$12*K14/$F$16)</f>
      </c>
      <c r="M14" s="288"/>
      <c r="N14" s="363"/>
      <c r="O14" s="10"/>
      <c r="P14" s="11"/>
      <c r="Q14" s="10"/>
      <c r="R14" s="10"/>
      <c r="S14" s="12"/>
      <c r="T14" s="12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s="1" customFormat="1" ht="21" customHeight="1" thickBot="1">
      <c r="B15" s="281"/>
      <c r="C15" s="286" t="s">
        <v>12</v>
      </c>
      <c r="D15" s="286"/>
      <c r="E15" s="365"/>
      <c r="F15" s="174">
        <v>1</v>
      </c>
      <c r="G15" s="295"/>
      <c r="H15" s="296"/>
      <c r="I15" s="175">
        <f>IF(G15="認証取得あり",1,0)</f>
        <v>0</v>
      </c>
      <c r="J15" s="101">
        <v>1</v>
      </c>
      <c r="K15" s="101">
        <f>IF(I15="","",I15*J15)</f>
        <v>0</v>
      </c>
      <c r="L15" s="288">
        <f>IF(G15="","",$E$12*K15/$F$16)</f>
      </c>
      <c r="M15" s="288"/>
      <c r="N15" s="363"/>
      <c r="O15" s="10"/>
      <c r="P15" s="11"/>
      <c r="Q15" s="10"/>
      <c r="R15" s="10"/>
      <c r="S15" s="12"/>
      <c r="T15" s="12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1" customFormat="1" ht="12" customHeight="1" thickBot="1">
      <c r="B16" s="306"/>
      <c r="C16" s="307"/>
      <c r="D16" s="307"/>
      <c r="E16" s="308"/>
      <c r="F16" s="2">
        <v>4</v>
      </c>
      <c r="G16" s="344"/>
      <c r="H16" s="345"/>
      <c r="I16" s="345"/>
      <c r="J16" s="345"/>
      <c r="K16" s="345"/>
      <c r="L16" s="345"/>
      <c r="M16" s="345"/>
      <c r="N16" s="346"/>
      <c r="O16" s="10"/>
      <c r="P16" s="11"/>
      <c r="Q16" s="10"/>
      <c r="R16" s="10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s="1" customFormat="1" ht="24" customHeight="1">
      <c r="B17" s="280" t="s">
        <v>9</v>
      </c>
      <c r="C17" s="299" t="s">
        <v>158</v>
      </c>
      <c r="D17" s="300"/>
      <c r="E17" s="305">
        <v>5</v>
      </c>
      <c r="F17" s="174">
        <v>2</v>
      </c>
      <c r="G17" s="297"/>
      <c r="H17" s="298"/>
      <c r="I17" s="175">
        <f>IF(G17="施工実績あり",1,0)</f>
        <v>0</v>
      </c>
      <c r="J17" s="101">
        <v>2</v>
      </c>
      <c r="K17" s="101">
        <f>IF(I17="","",I17*J17)</f>
        <v>0</v>
      </c>
      <c r="L17" s="310">
        <f>IF(G17="","",$E$17*K17/$F$22)</f>
      </c>
      <c r="M17" s="311"/>
      <c r="N17" s="366">
        <f>ROUND(SUM(L17:L21),2)</f>
        <v>0</v>
      </c>
      <c r="O17" s="9"/>
      <c r="P17" s="11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s="1" customFormat="1" ht="24" customHeight="1">
      <c r="B18" s="281"/>
      <c r="C18" s="299" t="s">
        <v>253</v>
      </c>
      <c r="D18" s="301"/>
      <c r="E18" s="305"/>
      <c r="F18" s="174">
        <v>4</v>
      </c>
      <c r="G18" s="302"/>
      <c r="H18" s="303"/>
      <c r="I18" s="175">
        <f>IF(G18&gt;100,0,IF(G18&gt;=80,2,IF(G18&gt;=75,1,IF(G18&gt;=65,0.5,0))))</f>
        <v>0</v>
      </c>
      <c r="J18" s="101">
        <v>2</v>
      </c>
      <c r="K18" s="101">
        <f>IF(I18="","",I18*J18)</f>
        <v>0</v>
      </c>
      <c r="L18" s="310">
        <f>IF(G18="","",$E$17*K18/$F$22)</f>
      </c>
      <c r="M18" s="311"/>
      <c r="N18" s="367"/>
      <c r="O18" s="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s="1" customFormat="1" ht="48" customHeight="1">
      <c r="B19" s="281"/>
      <c r="C19" s="299" t="s">
        <v>159</v>
      </c>
      <c r="D19" s="301"/>
      <c r="E19" s="305"/>
      <c r="F19" s="174">
        <v>2</v>
      </c>
      <c r="G19" s="314"/>
      <c r="H19" s="315"/>
      <c r="I19" s="181">
        <f>IF(G19="複数あり",2,IF(G19="あり",1,0))</f>
        <v>0</v>
      </c>
      <c r="J19" s="101">
        <v>1</v>
      </c>
      <c r="K19" s="101">
        <f>IF(I19="","",I19*J19)</f>
        <v>0</v>
      </c>
      <c r="L19" s="310">
        <f>IF(G19="","",$E$17*K19/$F$22)</f>
      </c>
      <c r="M19" s="311"/>
      <c r="N19" s="367"/>
      <c r="O19" s="9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s="1" customFormat="1" ht="24.75" customHeight="1">
      <c r="B20" s="281"/>
      <c r="C20" s="291" t="s">
        <v>226</v>
      </c>
      <c r="D20" s="292"/>
      <c r="E20" s="305"/>
      <c r="F20" s="174">
        <v>1</v>
      </c>
      <c r="G20" s="293"/>
      <c r="H20" s="294"/>
      <c r="I20" s="175">
        <f>IF(G20="表彰歴あり",1,0)</f>
        <v>0</v>
      </c>
      <c r="J20" s="101">
        <v>1</v>
      </c>
      <c r="K20" s="101">
        <f>IF(I20="","",I20*J20)</f>
        <v>0</v>
      </c>
      <c r="L20" s="310">
        <f>IF(G20="","",$E$17*K20/$F$22)</f>
      </c>
      <c r="M20" s="311"/>
      <c r="N20" s="367"/>
      <c r="O20" s="9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s="1" customFormat="1" ht="21" customHeight="1" thickBot="1">
      <c r="B21" s="281"/>
      <c r="C21" s="304" t="s">
        <v>227</v>
      </c>
      <c r="D21" s="300"/>
      <c r="E21" s="305"/>
      <c r="F21" s="176">
        <v>1</v>
      </c>
      <c r="G21" s="316"/>
      <c r="H21" s="317"/>
      <c r="I21" s="228">
        <f>IF(G21="資格あり",1,0)</f>
        <v>0</v>
      </c>
      <c r="J21" s="177">
        <v>1</v>
      </c>
      <c r="K21" s="178">
        <f>IF(I21="","",I21*J21)</f>
        <v>0</v>
      </c>
      <c r="L21" s="310">
        <f>IF(G21="","",$E$17*K21/$F$22)</f>
      </c>
      <c r="M21" s="311"/>
      <c r="N21" s="368"/>
      <c r="O21" s="9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s="1" customFormat="1" ht="12" customHeight="1">
      <c r="B22" s="306"/>
      <c r="C22" s="307"/>
      <c r="D22" s="307"/>
      <c r="E22" s="308"/>
      <c r="F22" s="2">
        <f>SUM(F17:F21)</f>
        <v>10</v>
      </c>
      <c r="G22" s="344"/>
      <c r="H22" s="345"/>
      <c r="I22" s="345"/>
      <c r="J22" s="345"/>
      <c r="K22" s="345"/>
      <c r="L22" s="345"/>
      <c r="M22" s="345"/>
      <c r="N22" s="346"/>
      <c r="O22" s="9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s="1" customFormat="1" ht="24" customHeight="1">
      <c r="B23" s="280" t="s">
        <v>254</v>
      </c>
      <c r="C23" s="299" t="s">
        <v>228</v>
      </c>
      <c r="D23" s="301"/>
      <c r="E23" s="280">
        <v>7</v>
      </c>
      <c r="F23" s="174">
        <v>2</v>
      </c>
      <c r="G23" s="369"/>
      <c r="H23" s="370"/>
      <c r="I23" s="179">
        <f>IF(G23="法定雇用率以上又は法定外雇用あり",2,IF(G23="法定雇用率未満",1,0))</f>
        <v>0</v>
      </c>
      <c r="J23" s="101">
        <v>1</v>
      </c>
      <c r="K23" s="101">
        <f aca="true" t="shared" si="0" ref="K23:K32">IF(I23="","",I23*J23)</f>
        <v>0</v>
      </c>
      <c r="L23" s="310">
        <f aca="true" t="shared" si="1" ref="L23:L32">IF(G23="","",$E$23*K23/$F$33)</f>
      </c>
      <c r="M23" s="311"/>
      <c r="N23" s="325">
        <f>ROUND(SUM(L23:L32),2)</f>
        <v>0</v>
      </c>
      <c r="O23" s="9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s="1" customFormat="1" ht="24.75" customHeight="1">
      <c r="B24" s="281"/>
      <c r="C24" s="309" t="s">
        <v>229</v>
      </c>
      <c r="D24" s="309"/>
      <c r="E24" s="281"/>
      <c r="F24" s="174">
        <v>1</v>
      </c>
      <c r="G24" s="293"/>
      <c r="H24" s="294"/>
      <c r="I24" s="175">
        <f>IF(G24="認証取得等あり",1,0)</f>
        <v>0</v>
      </c>
      <c r="J24" s="101">
        <v>1</v>
      </c>
      <c r="K24" s="101">
        <f t="shared" si="0"/>
        <v>0</v>
      </c>
      <c r="L24" s="310">
        <f t="shared" si="1"/>
      </c>
      <c r="M24" s="311"/>
      <c r="N24" s="326"/>
      <c r="O24" s="9"/>
      <c r="P24" s="1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s="1" customFormat="1" ht="21" customHeight="1">
      <c r="B25" s="281"/>
      <c r="C25" s="291" t="s">
        <v>160</v>
      </c>
      <c r="D25" s="292"/>
      <c r="E25" s="281"/>
      <c r="F25" s="174">
        <v>1</v>
      </c>
      <c r="G25" s="314"/>
      <c r="H25" s="315"/>
      <c r="I25" s="179">
        <f>IF(G25="配置あり",1,0)</f>
        <v>0</v>
      </c>
      <c r="J25" s="101">
        <v>1</v>
      </c>
      <c r="K25" s="101">
        <f t="shared" si="0"/>
        <v>0</v>
      </c>
      <c r="L25" s="310">
        <f t="shared" si="1"/>
      </c>
      <c r="M25" s="311"/>
      <c r="N25" s="326"/>
      <c r="O25" s="9"/>
      <c r="P25" s="1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s="1" customFormat="1" ht="24" customHeight="1">
      <c r="B26" s="281"/>
      <c r="C26" s="299" t="s">
        <v>214</v>
      </c>
      <c r="D26" s="301"/>
      <c r="E26" s="281"/>
      <c r="F26" s="180">
        <v>2</v>
      </c>
      <c r="G26" s="293"/>
      <c r="H26" s="294"/>
      <c r="I26" s="175">
        <f>IF(G26="顕彰歴あり",1,0)</f>
        <v>0</v>
      </c>
      <c r="J26" s="101">
        <v>2</v>
      </c>
      <c r="K26" s="101">
        <f t="shared" si="0"/>
        <v>0</v>
      </c>
      <c r="L26" s="310">
        <f t="shared" si="1"/>
      </c>
      <c r="M26" s="311"/>
      <c r="N26" s="326"/>
      <c r="O26" s="9"/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s="1" customFormat="1" ht="24" customHeight="1">
      <c r="B27" s="281"/>
      <c r="C27" s="299" t="s">
        <v>215</v>
      </c>
      <c r="D27" s="301"/>
      <c r="E27" s="281"/>
      <c r="F27" s="180">
        <v>1</v>
      </c>
      <c r="G27" s="312"/>
      <c r="H27" s="313"/>
      <c r="I27" s="181">
        <f>IF(G27="複数実績あり",1,IF(G27="実績あり",0.5,0))</f>
        <v>0</v>
      </c>
      <c r="J27" s="182">
        <v>1</v>
      </c>
      <c r="K27" s="182">
        <f t="shared" si="0"/>
        <v>0</v>
      </c>
      <c r="L27" s="310">
        <f t="shared" si="1"/>
      </c>
      <c r="M27" s="311"/>
      <c r="N27" s="326"/>
      <c r="O27" s="9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s="1" customFormat="1" ht="21" customHeight="1">
      <c r="B28" s="281"/>
      <c r="C28" s="299" t="s">
        <v>161</v>
      </c>
      <c r="D28" s="301"/>
      <c r="E28" s="281"/>
      <c r="F28" s="180">
        <v>2</v>
      </c>
      <c r="G28" s="293"/>
      <c r="H28" s="294"/>
      <c r="I28" s="181">
        <f>IF(G28="複数締結あり",2,IF(G28="締結あり",1,0))</f>
        <v>0</v>
      </c>
      <c r="J28" s="182">
        <v>1</v>
      </c>
      <c r="K28" s="182">
        <f t="shared" si="0"/>
        <v>0</v>
      </c>
      <c r="L28" s="310">
        <f t="shared" si="1"/>
      </c>
      <c r="M28" s="311"/>
      <c r="N28" s="326"/>
      <c r="O28" s="9"/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s="1" customFormat="1" ht="21" customHeight="1">
      <c r="B29" s="281"/>
      <c r="C29" s="299" t="s">
        <v>162</v>
      </c>
      <c r="D29" s="301"/>
      <c r="E29" s="281"/>
      <c r="F29" s="180">
        <v>0.5</v>
      </c>
      <c r="G29" s="312"/>
      <c r="H29" s="313"/>
      <c r="I29" s="181">
        <f>IF(G29="複数登録等あり",0.5,IF(G29="登録等あり",0.25,0))</f>
        <v>0</v>
      </c>
      <c r="J29" s="182">
        <v>1</v>
      </c>
      <c r="K29" s="182">
        <f t="shared" si="0"/>
        <v>0</v>
      </c>
      <c r="L29" s="310">
        <f t="shared" si="1"/>
      </c>
      <c r="M29" s="311"/>
      <c r="N29" s="326"/>
      <c r="O29" s="9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s="1" customFormat="1" ht="24" customHeight="1">
      <c r="B30" s="281"/>
      <c r="C30" s="291" t="s">
        <v>163</v>
      </c>
      <c r="D30" s="292"/>
      <c r="E30" s="281"/>
      <c r="F30" s="180">
        <v>2</v>
      </c>
      <c r="G30" s="323"/>
      <c r="H30" s="324"/>
      <c r="I30" s="181">
        <f>IF(G30="複数従事実績あり",1,IF(G30="従事実績あり",0.5,0))</f>
        <v>0</v>
      </c>
      <c r="J30" s="229">
        <v>2</v>
      </c>
      <c r="K30" s="229">
        <f t="shared" si="0"/>
        <v>0</v>
      </c>
      <c r="L30" s="310">
        <f t="shared" si="1"/>
      </c>
      <c r="M30" s="311"/>
      <c r="N30" s="326"/>
      <c r="O30" s="9"/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s="1" customFormat="1" ht="24" customHeight="1">
      <c r="B31" s="281"/>
      <c r="C31" s="299" t="s">
        <v>164</v>
      </c>
      <c r="D31" s="301"/>
      <c r="E31" s="281"/>
      <c r="F31" s="230">
        <v>2</v>
      </c>
      <c r="G31" s="330"/>
      <c r="H31" s="331"/>
      <c r="I31" s="231">
        <f>IF(G31="複数又は交通局の施工実績あり",1,IF(G31="交通局以外の施工実績あり",0.5,0))</f>
        <v>0</v>
      </c>
      <c r="J31" s="101">
        <v>2</v>
      </c>
      <c r="K31" s="101">
        <f t="shared" si="0"/>
        <v>0</v>
      </c>
      <c r="L31" s="310">
        <f t="shared" si="1"/>
      </c>
      <c r="M31" s="311"/>
      <c r="N31" s="326"/>
      <c r="O31" s="9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s="1" customFormat="1" ht="21" customHeight="1" thickBot="1">
      <c r="B32" s="281"/>
      <c r="C32" s="299" t="s">
        <v>230</v>
      </c>
      <c r="D32" s="301"/>
      <c r="E32" s="360"/>
      <c r="F32" s="176">
        <v>0.5</v>
      </c>
      <c r="G32" s="318"/>
      <c r="H32" s="319"/>
      <c r="I32" s="232">
        <f>IF(G32="時差出勤等の制度あり",0.5,0)</f>
        <v>0</v>
      </c>
      <c r="J32" s="177">
        <v>1</v>
      </c>
      <c r="K32" s="177">
        <f t="shared" si="0"/>
        <v>0</v>
      </c>
      <c r="L32" s="310">
        <f t="shared" si="1"/>
      </c>
      <c r="M32" s="311"/>
      <c r="N32" s="327"/>
      <c r="O32" s="9"/>
      <c r="P32" s="1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s="1" customFormat="1" ht="12" customHeight="1" thickBot="1">
      <c r="B33" s="14"/>
      <c r="C33" s="102"/>
      <c r="D33" s="102"/>
      <c r="E33" s="5"/>
      <c r="F33" s="13">
        <f>SUM(F23:F32)</f>
        <v>14</v>
      </c>
      <c r="G33" s="344"/>
      <c r="H33" s="345"/>
      <c r="I33" s="345"/>
      <c r="J33" s="345"/>
      <c r="K33" s="345"/>
      <c r="L33" s="345"/>
      <c r="M33" s="345"/>
      <c r="N33" s="346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s="1" customFormat="1" ht="24" customHeight="1" thickBot="1">
      <c r="B34" s="276" t="s">
        <v>103</v>
      </c>
      <c r="C34" s="309" t="s">
        <v>231</v>
      </c>
      <c r="D34" s="309"/>
      <c r="E34" s="277">
        <v>2</v>
      </c>
      <c r="F34" s="3">
        <v>2</v>
      </c>
      <c r="G34" s="328"/>
      <c r="H34" s="329"/>
      <c r="I34" s="175">
        <f>IF(G34="6件以上の従事実績あり",2,IF(G34="4～5件の従事実績あり",1.5,IF(G34="2～3件の従事実績あり",1,IF(G34="従事実績あり",0.5,0))))</f>
        <v>0</v>
      </c>
      <c r="J34" s="2">
        <v>1</v>
      </c>
      <c r="K34" s="2">
        <f>IF(I34="","",I34*J34)</f>
        <v>0</v>
      </c>
      <c r="L34" s="310">
        <f>IF(G34="","",$E$34*K34/$F$35)</f>
      </c>
      <c r="M34" s="311"/>
      <c r="N34" s="39">
        <f>ROUND(SUM(L34:L34),2)</f>
        <v>0</v>
      </c>
      <c r="O34" s="9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s="1" customFormat="1" ht="12" customHeight="1">
      <c r="B35" s="306"/>
      <c r="C35" s="307"/>
      <c r="D35" s="307"/>
      <c r="E35" s="308"/>
      <c r="F35" s="13">
        <f>SUM(F34:F34)</f>
        <v>2</v>
      </c>
      <c r="G35" s="320"/>
      <c r="H35" s="321"/>
      <c r="I35" s="321"/>
      <c r="J35" s="321"/>
      <c r="K35" s="321"/>
      <c r="L35" s="321"/>
      <c r="M35" s="321"/>
      <c r="N35" s="322"/>
      <c r="O35" s="9"/>
      <c r="P35" s="1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s="1" customFormat="1" ht="12" customHeight="1">
      <c r="B36" s="16"/>
      <c r="C36" s="233"/>
      <c r="D36" s="233"/>
      <c r="E36" s="4">
        <f>SUM(E11,E12,E17,E23,E34)</f>
        <v>26</v>
      </c>
      <c r="F36" s="356" t="s">
        <v>34</v>
      </c>
      <c r="G36" s="357"/>
      <c r="H36" s="357"/>
      <c r="I36" s="357"/>
      <c r="J36" s="357"/>
      <c r="K36" s="357"/>
      <c r="L36" s="357"/>
      <c r="M36" s="358"/>
      <c r="N36" s="39">
        <f>SUM(N11,N12,N17,N23,N34)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="1" customFormat="1" ht="7.5" customHeight="1" thickBot="1"/>
    <row r="38" spans="2:14" s="1" customFormat="1" ht="12" thickBot="1">
      <c r="B38" s="32" t="s">
        <v>35</v>
      </c>
      <c r="C38" s="32"/>
      <c r="D38" s="22"/>
      <c r="E38" s="33" t="s">
        <v>31</v>
      </c>
      <c r="F38" s="350"/>
      <c r="G38" s="351"/>
      <c r="H38" s="352"/>
      <c r="I38" s="22" t="s">
        <v>19</v>
      </c>
      <c r="J38" s="34"/>
      <c r="K38" s="34"/>
      <c r="L38" s="34"/>
      <c r="M38" s="34"/>
      <c r="N38" s="34"/>
    </row>
    <row r="39" spans="2:14" s="1" customFormat="1" ht="11.25">
      <c r="B39" s="32" t="s">
        <v>20</v>
      </c>
      <c r="L39" s="9"/>
      <c r="M39" s="9"/>
      <c r="N39" s="9"/>
    </row>
    <row r="40" spans="2:14" s="1" customFormat="1" ht="11.25">
      <c r="B40" s="347" t="s">
        <v>21</v>
      </c>
      <c r="C40" s="35" t="s">
        <v>22</v>
      </c>
      <c r="D40" s="348" t="s">
        <v>32</v>
      </c>
      <c r="E40" s="349" t="s">
        <v>24</v>
      </c>
      <c r="F40" s="349"/>
      <c r="G40" s="39">
        <f>IF(F38="","",N36)</f>
      </c>
      <c r="H40" s="36"/>
      <c r="I40" s="37"/>
      <c r="J40" s="345" t="s">
        <v>23</v>
      </c>
      <c r="K40" s="361">
        <f>IF(F41="","",ROUNDDOWN((100+G40)/(F41/1000000),5))</f>
      </c>
      <c r="L40" s="361"/>
      <c r="M40" s="361"/>
      <c r="N40" s="361"/>
    </row>
    <row r="41" spans="2:14" s="1" customFormat="1" ht="11.25">
      <c r="B41" s="347"/>
      <c r="C41" s="38" t="s">
        <v>37</v>
      </c>
      <c r="D41" s="348"/>
      <c r="F41" s="362">
        <f>IF(F38="","",F38)</f>
      </c>
      <c r="G41" s="362"/>
      <c r="H41" s="362"/>
      <c r="J41" s="345"/>
      <c r="K41" s="361"/>
      <c r="L41" s="361"/>
      <c r="M41" s="361"/>
      <c r="N41" s="361"/>
    </row>
    <row r="42" spans="2:14" s="1" customFormat="1" ht="11.25">
      <c r="B42" s="359" t="s">
        <v>36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</row>
    <row r="43" s="1" customFormat="1" ht="11.25">
      <c r="B43" s="1" t="s">
        <v>25</v>
      </c>
    </row>
    <row r="44" spans="2:14" s="1" customFormat="1" ht="11.25">
      <c r="B44" s="354" t="s">
        <v>26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2:14" s="1" customFormat="1" ht="11.25">
      <c r="B45" s="354" t="s">
        <v>27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</row>
    <row r="46" spans="2:14" s="1" customFormat="1" ht="11.25">
      <c r="B46" s="354" t="s">
        <v>28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</row>
    <row r="47" spans="2:14" s="1" customFormat="1" ht="11.25">
      <c r="B47" s="354" t="s">
        <v>29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2:14" s="1" customFormat="1" ht="12" customHeight="1">
      <c r="B48" s="355" t="s">
        <v>30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="1" customFormat="1" ht="11.25"/>
    <row r="50" s="1" customFormat="1" ht="11.25"/>
  </sheetData>
  <sheetProtection password="CC67" sheet="1"/>
  <mergeCells count="100">
    <mergeCell ref="L18:M18"/>
    <mergeCell ref="C30:D30"/>
    <mergeCell ref="C28:D28"/>
    <mergeCell ref="L25:M25"/>
    <mergeCell ref="L26:M26"/>
    <mergeCell ref="G23:H23"/>
    <mergeCell ref="B48:N48"/>
    <mergeCell ref="F36:M36"/>
    <mergeCell ref="B42:N42"/>
    <mergeCell ref="B44:N44"/>
    <mergeCell ref="B45:N45"/>
    <mergeCell ref="E23:E32"/>
    <mergeCell ref="C32:D32"/>
    <mergeCell ref="K40:N41"/>
    <mergeCell ref="B46:N46"/>
    <mergeCell ref="F41:H41"/>
    <mergeCell ref="B47:N47"/>
    <mergeCell ref="G22:N22"/>
    <mergeCell ref="L34:M34"/>
    <mergeCell ref="L31:M31"/>
    <mergeCell ref="L29:M29"/>
    <mergeCell ref="C31:D31"/>
    <mergeCell ref="C23:D23"/>
    <mergeCell ref="L23:M23"/>
    <mergeCell ref="B40:B41"/>
    <mergeCell ref="D40:D41"/>
    <mergeCell ref="E40:F40"/>
    <mergeCell ref="J40:J41"/>
    <mergeCell ref="G26:H26"/>
    <mergeCell ref="G33:N33"/>
    <mergeCell ref="C34:D34"/>
    <mergeCell ref="C29:D29"/>
    <mergeCell ref="F38:H38"/>
    <mergeCell ref="L27:M27"/>
    <mergeCell ref="H3:M3"/>
    <mergeCell ref="C6:N6"/>
    <mergeCell ref="L19:M19"/>
    <mergeCell ref="G10:H10"/>
    <mergeCell ref="G16:N16"/>
    <mergeCell ref="C15:D15"/>
    <mergeCell ref="L15:M15"/>
    <mergeCell ref="L17:M17"/>
    <mergeCell ref="B4:N4"/>
    <mergeCell ref="B11:B15"/>
    <mergeCell ref="G34:H34"/>
    <mergeCell ref="G29:H29"/>
    <mergeCell ref="G31:H31"/>
    <mergeCell ref="L30:M30"/>
    <mergeCell ref="G11:H11"/>
    <mergeCell ref="C8:N8"/>
    <mergeCell ref="B16:E16"/>
    <mergeCell ref="N12:N15"/>
    <mergeCell ref="E12:E15"/>
    <mergeCell ref="N17:N21"/>
    <mergeCell ref="C19:D19"/>
    <mergeCell ref="L21:M21"/>
    <mergeCell ref="G19:H19"/>
    <mergeCell ref="G21:H21"/>
    <mergeCell ref="G32:H32"/>
    <mergeCell ref="G35:N35"/>
    <mergeCell ref="G25:H25"/>
    <mergeCell ref="G30:H30"/>
    <mergeCell ref="G28:H28"/>
    <mergeCell ref="N23:N32"/>
    <mergeCell ref="G27:H27"/>
    <mergeCell ref="L32:M32"/>
    <mergeCell ref="B23:B32"/>
    <mergeCell ref="C26:D26"/>
    <mergeCell ref="G20:H20"/>
    <mergeCell ref="L20:M20"/>
    <mergeCell ref="C14:D14"/>
    <mergeCell ref="L14:M14"/>
    <mergeCell ref="G12:H12"/>
    <mergeCell ref="E17:E21"/>
    <mergeCell ref="B35:E35"/>
    <mergeCell ref="B22:E22"/>
    <mergeCell ref="C24:D24"/>
    <mergeCell ref="L24:M24"/>
    <mergeCell ref="L28:M28"/>
    <mergeCell ref="C27:D27"/>
    <mergeCell ref="C25:D25"/>
    <mergeCell ref="G14:H14"/>
    <mergeCell ref="G15:H15"/>
    <mergeCell ref="G17:H17"/>
    <mergeCell ref="C17:D17"/>
    <mergeCell ref="C18:D18"/>
    <mergeCell ref="C20:D20"/>
    <mergeCell ref="G24:H24"/>
    <mergeCell ref="G18:H18"/>
    <mergeCell ref="C21:D21"/>
    <mergeCell ref="B17:B21"/>
    <mergeCell ref="C10:D10"/>
    <mergeCell ref="L10:M10"/>
    <mergeCell ref="C11:D11"/>
    <mergeCell ref="L11:M11"/>
    <mergeCell ref="G13:H13"/>
    <mergeCell ref="C12:D12"/>
    <mergeCell ref="L12:M12"/>
    <mergeCell ref="C13:D13"/>
    <mergeCell ref="L13:M13"/>
  </mergeCells>
  <dataValidations count="20">
    <dataValidation type="list" allowBlank="1" showInputMessage="1" showErrorMessage="1" sqref="G29:H29">
      <formula1>"複数登録等あり,登録等あり,なし"</formula1>
    </dataValidation>
    <dataValidation type="list" allowBlank="1" showInputMessage="1" showErrorMessage="1" sqref="G27:H27">
      <formula1>"複数実績あり,実績あり,なし"</formula1>
    </dataValidation>
    <dataValidation type="list" allowBlank="1" showInputMessage="1" showErrorMessage="1" sqref="G26">
      <formula1>"顕彰歴あり,なし"</formula1>
    </dataValidation>
    <dataValidation type="list" allowBlank="1" showInputMessage="1" showErrorMessage="1" sqref="G32:H32">
      <formula1>"時差出勤等の制度あり,なし"</formula1>
    </dataValidation>
    <dataValidation type="list" allowBlank="1" showInputMessage="1" showErrorMessage="1" sqref="G24:H24">
      <formula1>"認証取得等あり,なし"</formula1>
    </dataValidation>
    <dataValidation type="list" allowBlank="1" showInputMessage="1" showErrorMessage="1" sqref="G15">
      <formula1>"認証取得あり,なし"</formula1>
    </dataValidation>
    <dataValidation type="list" allowBlank="1" showInputMessage="1" showErrorMessage="1" sqref="G14:H14">
      <formula1>"なし,指名停止あり,文書指導あり,複数履歴あり"</formula1>
    </dataValidation>
    <dataValidation type="list" allowBlank="1" showInputMessage="1" showErrorMessage="1" sqref="G12 G17">
      <formula1>"施工実績あり,なし"</formula1>
    </dataValidation>
    <dataValidation type="list" allowBlank="1" showInputMessage="1" showErrorMessage="1" sqref="G34:H34">
      <formula1>"6件以上の従事実績あり,4～5件の従事実績あり,2～3件の従事実績あり,従事実績あり,なし"</formula1>
    </dataValidation>
    <dataValidation type="list" allowBlank="1" showInputMessage="1" showErrorMessage="1" sqref="G21:H21">
      <formula1>"資格あり,なし"</formula1>
    </dataValidation>
    <dataValidation errorStyle="warning" type="whole" allowBlank="1" showInputMessage="1" showErrorMessage="1" promptTitle="平均点（数値）を入力します" prompt="4年間の単純平均点数（小数点以下第一位を四捨五入して整数とする）を入力して下さい。無い場合は0を入力して下さい。" errorTitle="整数を入力して下さい" error="平均点は，整数です。&#10;100点を超える点数の入力は無効です。" imeMode="halfAlpha" sqref="G11:H11">
      <formula1>0</formula1>
      <formula2>100</formula2>
    </dataValidation>
    <dataValidation type="list" allowBlank="1" showInputMessage="1" showErrorMessage="1" sqref="G20">
      <formula1>"表彰歴あり,なし"</formula1>
    </dataValidation>
    <dataValidation errorStyle="warning" type="whole" allowBlank="1" showInputMessage="1" showErrorMessage="1" promptTitle="最高点（数値）を入力します" prompt="配置予定技術者に若手技術者かつ現場代理人に熟練技術者（専任指導者）を配置する場合は，熟練技術者の工事成績評定の最高点（整数）を入力して下さい。" errorTitle="整数を入力して下さい" error="最高点は，整数です。&#10;100点を超える点数の入力は無効です。" imeMode="halfAlpha" sqref="G18:H18">
      <formula1>0</formula1>
      <formula2>100</formula2>
    </dataValidation>
    <dataValidation type="list" allowBlank="1" showInputMessage="1" showErrorMessage="1" sqref="G23:H23">
      <formula1>"法定雇用率以上又は法定外雇用あり,法定雇用率未満,雇用なし"</formula1>
    </dataValidation>
    <dataValidation type="list" allowBlank="1" showInputMessage="1" showErrorMessage="1" sqref="G25:H25">
      <formula1>"配置あり,なし"</formula1>
    </dataValidation>
    <dataValidation type="list" allowBlank="1" showInputMessage="1" showErrorMessage="1" sqref="G28:H28">
      <formula1>"複数締結あり,締結あり,なし"</formula1>
    </dataValidation>
    <dataValidation type="list" allowBlank="1" showInputMessage="1" showErrorMessage="1" sqref="G30:H30">
      <formula1>"複数従事実績あり,従事実績あり,なし"</formula1>
    </dataValidation>
    <dataValidation type="list" allowBlank="1" showInputMessage="1" showErrorMessage="1" sqref="G13:H13">
      <formula1>"あり,なし"</formula1>
    </dataValidation>
    <dataValidation type="list" allowBlank="1" showInputMessage="1" showErrorMessage="1" sqref="G19:H19">
      <formula1>"複数あり,あり,なし"</formula1>
    </dataValidation>
    <dataValidation type="list" allowBlank="1" showInputMessage="1" showErrorMessage="1" sqref="G31:H31">
      <formula1>"複数又は交通局の施工実績あり,交通局以外の施工実績あり,なし"</formula1>
    </dataValidation>
  </dataValidation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48"/>
  <sheetViews>
    <sheetView showGridLines="0" zoomScalePageLayoutView="0" workbookViewId="0" topLeftCell="A1">
      <selection activeCell="S29" sqref="S29"/>
    </sheetView>
  </sheetViews>
  <sheetFormatPr defaultColWidth="9.00390625" defaultRowHeight="13.5"/>
  <cols>
    <col min="1" max="1" width="2.625" style="18" customWidth="1"/>
    <col min="2" max="3" width="4.375" style="18" customWidth="1"/>
    <col min="4" max="4" width="19.00390625" style="18" customWidth="1"/>
    <col min="5" max="5" width="15.625" style="18" customWidth="1"/>
    <col min="6" max="6" width="5.125" style="18" customWidth="1"/>
    <col min="7" max="7" width="5.125" style="40" customWidth="1"/>
    <col min="8" max="9" width="5.125" style="18" customWidth="1"/>
    <col min="10" max="15" width="2.875" style="18" customWidth="1"/>
    <col min="16" max="16" width="5.375" style="18" customWidth="1"/>
    <col min="17" max="17" width="2.625" style="18" customWidth="1"/>
    <col min="18" max="18" width="0.875" style="18" customWidth="1"/>
    <col min="19" max="25" width="9.125" style="18" customWidth="1"/>
    <col min="26" max="16384" width="9.00390625" style="18" customWidth="1"/>
  </cols>
  <sheetData>
    <row r="1" ht="13.5" customHeight="1"/>
    <row r="2" spans="2:18" ht="12.75" thickBot="1">
      <c r="B2" s="20" t="s">
        <v>38</v>
      </c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41"/>
      <c r="Q2" s="20"/>
      <c r="R2" s="20"/>
    </row>
    <row r="3" spans="4:18" ht="12" customHeight="1" thickBot="1">
      <c r="D3" s="20"/>
      <c r="E3" s="20"/>
      <c r="H3" s="524" t="s">
        <v>14</v>
      </c>
      <c r="I3" s="451"/>
      <c r="J3" s="525"/>
      <c r="K3" s="526"/>
      <c r="L3" s="526"/>
      <c r="M3" s="526"/>
      <c r="N3" s="526"/>
      <c r="O3" s="527"/>
      <c r="P3" s="78"/>
      <c r="Q3" s="20"/>
      <c r="R3" s="20"/>
    </row>
    <row r="4" spans="2:18" ht="42" customHeight="1" thickBot="1">
      <c r="B4" s="375" t="s">
        <v>39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20"/>
      <c r="R4" s="20"/>
    </row>
    <row r="5" spans="2:18" ht="24" customHeight="1" thickBot="1">
      <c r="B5" s="376" t="s">
        <v>40</v>
      </c>
      <c r="C5" s="376"/>
      <c r="D5" s="376"/>
      <c r="E5" s="42" t="s">
        <v>41</v>
      </c>
      <c r="F5" s="377"/>
      <c r="G5" s="378"/>
      <c r="H5" s="379"/>
      <c r="I5" s="380"/>
      <c r="J5" s="381"/>
      <c r="K5" s="381"/>
      <c r="L5" s="381"/>
      <c r="M5" s="381"/>
      <c r="N5" s="381"/>
      <c r="O5" s="381"/>
      <c r="P5" s="382"/>
      <c r="Q5" s="20"/>
      <c r="R5" s="20"/>
    </row>
    <row r="6" spans="2:18" ht="12" customHeight="1" thickBot="1">
      <c r="B6" s="424" t="s">
        <v>102</v>
      </c>
      <c r="C6" s="389" t="s">
        <v>42</v>
      </c>
      <c r="D6" s="390"/>
      <c r="E6" s="43" t="s">
        <v>43</v>
      </c>
      <c r="F6" s="371"/>
      <c r="G6" s="372"/>
      <c r="H6" s="373"/>
      <c r="I6" s="44"/>
      <c r="J6" s="45"/>
      <c r="K6" s="46"/>
      <c r="L6" s="46"/>
      <c r="M6" s="46"/>
      <c r="N6" s="46"/>
      <c r="O6" s="47"/>
      <c r="P6" s="48"/>
      <c r="Q6" s="20"/>
      <c r="R6" s="20"/>
    </row>
    <row r="7" spans="2:16" ht="27" customHeight="1" thickBot="1">
      <c r="B7" s="425"/>
      <c r="C7" s="374" t="s">
        <v>44</v>
      </c>
      <c r="D7" s="374"/>
      <c r="E7" s="383" t="s">
        <v>88</v>
      </c>
      <c r="F7" s="384"/>
      <c r="G7" s="385"/>
      <c r="H7" s="386"/>
      <c r="I7" s="387"/>
      <c r="J7" s="388"/>
      <c r="K7" s="49" t="s">
        <v>45</v>
      </c>
      <c r="L7" s="395"/>
      <c r="M7" s="396"/>
      <c r="N7" s="396"/>
      <c r="O7" s="396"/>
      <c r="P7" s="397"/>
    </row>
    <row r="8" spans="2:18" ht="24" customHeight="1" thickBot="1">
      <c r="B8" s="425"/>
      <c r="C8" s="398" t="s">
        <v>149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400"/>
      <c r="Q8" s="20"/>
      <c r="R8" s="20"/>
    </row>
    <row r="9" spans="2:18" ht="12.75" thickBot="1">
      <c r="B9" s="425"/>
      <c r="C9" s="374" t="s">
        <v>46</v>
      </c>
      <c r="D9" s="391"/>
      <c r="E9" s="392"/>
      <c r="F9" s="393"/>
      <c r="G9" s="393"/>
      <c r="H9" s="393"/>
      <c r="I9" s="394"/>
      <c r="J9" s="50"/>
      <c r="K9" s="51"/>
      <c r="L9" s="51"/>
      <c r="M9" s="51"/>
      <c r="N9" s="51"/>
      <c r="O9" s="51"/>
      <c r="P9" s="52"/>
      <c r="Q9" s="20"/>
      <c r="R9" s="20"/>
    </row>
    <row r="10" spans="2:18" ht="12.75" thickBot="1">
      <c r="B10" s="425"/>
      <c r="C10" s="374" t="s">
        <v>47</v>
      </c>
      <c r="D10" s="391"/>
      <c r="E10" s="392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4"/>
      <c r="Q10" s="20"/>
      <c r="R10" s="20"/>
    </row>
    <row r="11" spans="2:18" ht="12.75" thickBot="1">
      <c r="B11" s="425"/>
      <c r="C11" s="401" t="s">
        <v>48</v>
      </c>
      <c r="D11" s="402"/>
      <c r="E11" s="403">
        <v>0</v>
      </c>
      <c r="F11" s="404"/>
      <c r="G11" s="405"/>
      <c r="H11" s="406"/>
      <c r="I11" s="407"/>
      <c r="J11" s="407"/>
      <c r="K11" s="407"/>
      <c r="L11" s="407"/>
      <c r="M11" s="407"/>
      <c r="N11" s="407"/>
      <c r="O11" s="407"/>
      <c r="P11" s="408"/>
      <c r="Q11" s="20"/>
      <c r="R11" s="20"/>
    </row>
    <row r="12" spans="2:18" ht="12.75" thickBot="1">
      <c r="B12" s="425"/>
      <c r="C12" s="374" t="s">
        <v>49</v>
      </c>
      <c r="D12" s="391"/>
      <c r="E12" s="392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4"/>
      <c r="Q12" s="20"/>
      <c r="R12" s="20"/>
    </row>
    <row r="13" spans="2:16" ht="66" customHeight="1" thickBot="1">
      <c r="B13" s="425"/>
      <c r="C13" s="374" t="s">
        <v>50</v>
      </c>
      <c r="D13" s="391"/>
      <c r="E13" s="412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4"/>
    </row>
    <row r="14" spans="2:16" ht="12.75" thickBot="1">
      <c r="B14" s="425"/>
      <c r="C14" s="374" t="s">
        <v>51</v>
      </c>
      <c r="D14" s="391"/>
      <c r="E14" s="415"/>
      <c r="F14" s="416"/>
      <c r="G14" s="416"/>
      <c r="H14" s="53" t="s">
        <v>52</v>
      </c>
      <c r="I14" s="416"/>
      <c r="J14" s="416"/>
      <c r="K14" s="416"/>
      <c r="L14" s="416"/>
      <c r="M14" s="416"/>
      <c r="N14" s="416"/>
      <c r="O14" s="416"/>
      <c r="P14" s="417"/>
    </row>
    <row r="15" spans="2:16" ht="14.25" customHeight="1" thickBot="1">
      <c r="B15" s="426"/>
      <c r="C15" s="374" t="s">
        <v>53</v>
      </c>
      <c r="D15" s="391"/>
      <c r="E15" s="83"/>
      <c r="F15" s="436" t="s">
        <v>54</v>
      </c>
      <c r="G15" s="436"/>
      <c r="H15" s="437"/>
      <c r="I15" s="437"/>
      <c r="J15" s="437"/>
      <c r="K15" s="436"/>
      <c r="L15" s="436"/>
      <c r="M15" s="436"/>
      <c r="N15" s="436"/>
      <c r="O15" s="438"/>
      <c r="P15" s="439"/>
    </row>
    <row r="16" spans="2:16" ht="21.75" customHeight="1" thickBot="1">
      <c r="B16" s="418" t="s">
        <v>148</v>
      </c>
      <c r="C16" s="419"/>
      <c r="D16" s="420"/>
      <c r="E16" s="278" t="s">
        <v>74</v>
      </c>
      <c r="F16" s="467"/>
      <c r="G16" s="469"/>
      <c r="H16" s="536" t="s">
        <v>147</v>
      </c>
      <c r="I16" s="537"/>
      <c r="J16" s="538"/>
      <c r="K16" s="409"/>
      <c r="L16" s="410"/>
      <c r="M16" s="410"/>
      <c r="N16" s="410"/>
      <c r="O16" s="410"/>
      <c r="P16" s="411"/>
    </row>
    <row r="17" spans="2:16" ht="21.75" customHeight="1" thickBot="1">
      <c r="B17" s="421"/>
      <c r="C17" s="422"/>
      <c r="D17" s="423"/>
      <c r="E17" s="279" t="s">
        <v>75</v>
      </c>
      <c r="F17" s="533"/>
      <c r="G17" s="534"/>
      <c r="H17" s="534"/>
      <c r="I17" s="534"/>
      <c r="J17" s="534"/>
      <c r="K17" s="534"/>
      <c r="L17" s="534"/>
      <c r="M17" s="534"/>
      <c r="N17" s="534"/>
      <c r="O17" s="534"/>
      <c r="P17" s="535"/>
    </row>
    <row r="18" spans="2:16" ht="15" customHeight="1" thickBot="1">
      <c r="B18" s="440" t="s">
        <v>156</v>
      </c>
      <c r="C18" s="441"/>
      <c r="D18" s="442"/>
      <c r="E18" s="443" t="s">
        <v>150</v>
      </c>
      <c r="F18" s="444"/>
      <c r="G18" s="444"/>
      <c r="H18" s="444"/>
      <c r="I18" s="445"/>
      <c r="J18" s="445"/>
      <c r="K18" s="445"/>
      <c r="L18" s="446"/>
      <c r="M18" s="447"/>
      <c r="N18" s="448"/>
      <c r="O18" s="448"/>
      <c r="P18" s="449"/>
    </row>
    <row r="19" spans="2:16" ht="27" customHeight="1" thickBot="1">
      <c r="B19" s="427" t="s">
        <v>76</v>
      </c>
      <c r="C19" s="428"/>
      <c r="D19" s="429"/>
      <c r="E19" s="56" t="s">
        <v>55</v>
      </c>
      <c r="F19" s="371"/>
      <c r="G19" s="372"/>
      <c r="H19" s="373"/>
      <c r="I19" s="430" t="s">
        <v>56</v>
      </c>
      <c r="J19" s="431"/>
      <c r="K19" s="431"/>
      <c r="L19" s="431"/>
      <c r="M19" s="432"/>
      <c r="N19" s="433"/>
      <c r="O19" s="434"/>
      <c r="P19" s="435"/>
    </row>
    <row r="20" spans="2:16" s="57" customFormat="1" ht="12.75" thickBot="1">
      <c r="B20" s="455" t="s">
        <v>222</v>
      </c>
      <c r="C20" s="456"/>
      <c r="D20" s="457"/>
      <c r="E20" s="464" t="s">
        <v>57</v>
      </c>
      <c r="F20" s="465"/>
      <c r="G20" s="466"/>
      <c r="H20" s="467"/>
      <c r="I20" s="468"/>
      <c r="J20" s="469"/>
      <c r="K20" s="58" t="s">
        <v>58</v>
      </c>
      <c r="L20" s="59"/>
      <c r="M20" s="59"/>
      <c r="N20" s="59"/>
      <c r="O20" s="59"/>
      <c r="P20" s="60"/>
    </row>
    <row r="21" spans="2:16" s="57" customFormat="1" ht="12.75" thickBot="1">
      <c r="B21" s="458"/>
      <c r="C21" s="459"/>
      <c r="D21" s="460"/>
      <c r="E21" s="470" t="s">
        <v>59</v>
      </c>
      <c r="F21" s="471"/>
      <c r="G21" s="472"/>
      <c r="H21" s="473"/>
      <c r="I21" s="474"/>
      <c r="J21" s="475"/>
      <c r="K21" s="61" t="s">
        <v>60</v>
      </c>
      <c r="L21" s="61"/>
      <c r="M21" s="61"/>
      <c r="N21" s="61"/>
      <c r="O21" s="62"/>
      <c r="P21" s="63"/>
    </row>
    <row r="22" spans="2:17" s="57" customFormat="1" ht="15" customHeight="1" thickBot="1">
      <c r="B22" s="461"/>
      <c r="C22" s="462"/>
      <c r="D22" s="463"/>
      <c r="E22" s="476" t="s">
        <v>61</v>
      </c>
      <c r="F22" s="477"/>
      <c r="G22" s="477"/>
      <c r="H22" s="477"/>
      <c r="I22" s="477"/>
      <c r="J22" s="477"/>
      <c r="K22" s="477"/>
      <c r="L22" s="477"/>
      <c r="M22" s="477"/>
      <c r="N22" s="478"/>
      <c r="O22" s="531"/>
      <c r="P22" s="532"/>
      <c r="Q22" s="64"/>
    </row>
    <row r="23" spans="2:16" ht="12.75" thickBot="1">
      <c r="B23" s="516" t="s">
        <v>223</v>
      </c>
      <c r="C23" s="517"/>
      <c r="D23" s="517"/>
      <c r="E23" s="528" t="s">
        <v>151</v>
      </c>
      <c r="F23" s="529"/>
      <c r="G23" s="467"/>
      <c r="H23" s="469"/>
      <c r="I23" s="450" t="s">
        <v>56</v>
      </c>
      <c r="J23" s="451"/>
      <c r="K23" s="451"/>
      <c r="L23" s="451"/>
      <c r="M23" s="451"/>
      <c r="N23" s="530"/>
      <c r="O23" s="453"/>
      <c r="P23" s="454"/>
    </row>
    <row r="24" spans="2:16" ht="12.75" thickBot="1">
      <c r="B24" s="518"/>
      <c r="C24" s="519"/>
      <c r="D24" s="519"/>
      <c r="E24" s="522" t="s">
        <v>62</v>
      </c>
      <c r="F24" s="523"/>
      <c r="G24" s="467"/>
      <c r="H24" s="469"/>
      <c r="I24" s="450" t="s">
        <v>56</v>
      </c>
      <c r="J24" s="451"/>
      <c r="K24" s="451"/>
      <c r="L24" s="451"/>
      <c r="M24" s="451"/>
      <c r="N24" s="452"/>
      <c r="O24" s="453"/>
      <c r="P24" s="454"/>
    </row>
    <row r="25" spans="2:16" ht="12.75" thickBot="1">
      <c r="B25" s="520"/>
      <c r="C25" s="521"/>
      <c r="D25" s="521"/>
      <c r="E25" s="514" t="s">
        <v>63</v>
      </c>
      <c r="F25" s="515"/>
      <c r="G25" s="467"/>
      <c r="H25" s="469"/>
      <c r="I25" s="65"/>
      <c r="J25" s="66"/>
      <c r="K25" s="66"/>
      <c r="L25" s="21"/>
      <c r="M25" s="21"/>
      <c r="N25" s="21"/>
      <c r="O25" s="223"/>
      <c r="P25" s="224"/>
    </row>
    <row r="26" spans="2:16" ht="24" customHeight="1" thickBot="1">
      <c r="B26" s="545" t="s">
        <v>166</v>
      </c>
      <c r="C26" s="546"/>
      <c r="D26" s="547"/>
      <c r="E26" s="185" t="s">
        <v>165</v>
      </c>
      <c r="F26" s="548"/>
      <c r="G26" s="549"/>
      <c r="H26" s="550"/>
      <c r="I26" s="551"/>
      <c r="J26" s="552"/>
      <c r="K26" s="552"/>
      <c r="L26" s="552"/>
      <c r="M26" s="552"/>
      <c r="N26" s="552"/>
      <c r="O26" s="552"/>
      <c r="P26" s="553"/>
    </row>
    <row r="27" spans="2:16" s="57" customFormat="1" ht="14.25" customHeight="1" thickBot="1">
      <c r="B27" s="502" t="s">
        <v>153</v>
      </c>
      <c r="C27" s="503"/>
      <c r="D27" s="504"/>
      <c r="E27" s="79" t="s">
        <v>77</v>
      </c>
      <c r="F27" s="508"/>
      <c r="G27" s="509"/>
      <c r="H27" s="510"/>
      <c r="I27" s="511" t="s">
        <v>78</v>
      </c>
      <c r="J27" s="512"/>
      <c r="K27" s="513"/>
      <c r="L27" s="488"/>
      <c r="M27" s="489"/>
      <c r="N27" s="489"/>
      <c r="O27" s="489"/>
      <c r="P27" s="490"/>
    </row>
    <row r="28" spans="2:16" s="57" customFormat="1" ht="14.25" customHeight="1" thickBot="1">
      <c r="B28" s="505"/>
      <c r="C28" s="506"/>
      <c r="D28" s="507"/>
      <c r="E28" s="80" t="s">
        <v>79</v>
      </c>
      <c r="F28" s="491"/>
      <c r="G28" s="492"/>
      <c r="H28" s="492"/>
      <c r="I28" s="492"/>
      <c r="J28" s="492"/>
      <c r="K28" s="492"/>
      <c r="L28" s="492"/>
      <c r="M28" s="492"/>
      <c r="N28" s="492"/>
      <c r="O28" s="492"/>
      <c r="P28" s="493"/>
    </row>
    <row r="29" spans="2:16" ht="12.75" thickBot="1">
      <c r="B29" s="494" t="s">
        <v>109</v>
      </c>
      <c r="C29" s="494"/>
      <c r="D29" s="495"/>
      <c r="E29" s="225" t="s">
        <v>64</v>
      </c>
      <c r="F29" s="467"/>
      <c r="G29" s="468"/>
      <c r="H29" s="469"/>
      <c r="I29" s="499" t="s">
        <v>152</v>
      </c>
      <c r="J29" s="500"/>
      <c r="K29" s="500"/>
      <c r="L29" s="500"/>
      <c r="M29" s="500"/>
      <c r="N29" s="500"/>
      <c r="O29" s="500"/>
      <c r="P29" s="501"/>
    </row>
    <row r="30" spans="2:16" ht="12.75" thickBot="1">
      <c r="B30" s="494"/>
      <c r="C30" s="494"/>
      <c r="D30" s="495"/>
      <c r="E30" s="68" t="s">
        <v>65</v>
      </c>
      <c r="F30" s="485"/>
      <c r="G30" s="486"/>
      <c r="H30" s="486"/>
      <c r="I30" s="486"/>
      <c r="J30" s="486"/>
      <c r="K30" s="486"/>
      <c r="L30" s="486"/>
      <c r="M30" s="486"/>
      <c r="N30" s="486"/>
      <c r="O30" s="486"/>
      <c r="P30" s="487"/>
    </row>
    <row r="31" spans="2:16" ht="12.75" thickBot="1">
      <c r="B31" s="495"/>
      <c r="C31" s="495"/>
      <c r="D31" s="495"/>
      <c r="E31" s="69" t="s">
        <v>66</v>
      </c>
      <c r="F31" s="485"/>
      <c r="G31" s="486"/>
      <c r="H31" s="486"/>
      <c r="I31" s="486"/>
      <c r="J31" s="486"/>
      <c r="K31" s="486"/>
      <c r="L31" s="486"/>
      <c r="M31" s="486"/>
      <c r="N31" s="486"/>
      <c r="O31" s="486"/>
      <c r="P31" s="487"/>
    </row>
    <row r="32" spans="2:16" ht="12.75" thickBot="1">
      <c r="B32" s="494" t="s">
        <v>110</v>
      </c>
      <c r="C32" s="494"/>
      <c r="D32" s="495"/>
      <c r="E32" s="225" t="s">
        <v>80</v>
      </c>
      <c r="F32" s="467"/>
      <c r="G32" s="468"/>
      <c r="H32" s="469"/>
      <c r="I32" s="499" t="s">
        <v>89</v>
      </c>
      <c r="J32" s="500"/>
      <c r="K32" s="500"/>
      <c r="L32" s="500"/>
      <c r="M32" s="500"/>
      <c r="N32" s="500"/>
      <c r="O32" s="500"/>
      <c r="P32" s="501"/>
    </row>
    <row r="33" spans="2:16" ht="12.75" thickBot="1">
      <c r="B33" s="494"/>
      <c r="C33" s="494"/>
      <c r="D33" s="495"/>
      <c r="E33" s="68" t="s">
        <v>81</v>
      </c>
      <c r="F33" s="485"/>
      <c r="G33" s="486"/>
      <c r="H33" s="486"/>
      <c r="I33" s="486"/>
      <c r="J33" s="486"/>
      <c r="K33" s="486"/>
      <c r="L33" s="486"/>
      <c r="M33" s="486"/>
      <c r="N33" s="486"/>
      <c r="O33" s="486"/>
      <c r="P33" s="487"/>
    </row>
    <row r="34" spans="2:16" ht="12.75" thickBot="1">
      <c r="B34" s="495"/>
      <c r="C34" s="495"/>
      <c r="D34" s="495"/>
      <c r="E34" s="69" t="s">
        <v>82</v>
      </c>
      <c r="F34" s="485"/>
      <c r="G34" s="486"/>
      <c r="H34" s="486"/>
      <c r="I34" s="486"/>
      <c r="J34" s="486"/>
      <c r="K34" s="486"/>
      <c r="L34" s="486"/>
      <c r="M34" s="486"/>
      <c r="N34" s="486"/>
      <c r="O34" s="486"/>
      <c r="P34" s="487"/>
    </row>
    <row r="35" spans="2:16" ht="12.75" thickBot="1">
      <c r="B35" s="494" t="s">
        <v>111</v>
      </c>
      <c r="C35" s="494"/>
      <c r="D35" s="495"/>
      <c r="E35" s="225" t="s">
        <v>67</v>
      </c>
      <c r="F35" s="467"/>
      <c r="G35" s="468"/>
      <c r="H35" s="469"/>
      <c r="I35" s="496"/>
      <c r="J35" s="497"/>
      <c r="K35" s="497"/>
      <c r="L35" s="497"/>
      <c r="M35" s="497"/>
      <c r="N35" s="497"/>
      <c r="O35" s="497"/>
      <c r="P35" s="498"/>
    </row>
    <row r="36" spans="2:16" ht="12.75" thickBot="1">
      <c r="B36" s="494"/>
      <c r="C36" s="494"/>
      <c r="D36" s="495"/>
      <c r="E36" s="68" t="s">
        <v>83</v>
      </c>
      <c r="F36" s="485"/>
      <c r="G36" s="486"/>
      <c r="H36" s="486"/>
      <c r="I36" s="486"/>
      <c r="J36" s="486"/>
      <c r="K36" s="486"/>
      <c r="L36" s="486"/>
      <c r="M36" s="486"/>
      <c r="N36" s="486"/>
      <c r="O36" s="486"/>
      <c r="P36" s="487"/>
    </row>
    <row r="37" spans="2:16" ht="12.75" thickBot="1">
      <c r="B37" s="495"/>
      <c r="C37" s="495"/>
      <c r="D37" s="495"/>
      <c r="E37" s="69" t="s">
        <v>84</v>
      </c>
      <c r="F37" s="485"/>
      <c r="G37" s="486"/>
      <c r="H37" s="486"/>
      <c r="I37" s="486"/>
      <c r="J37" s="486"/>
      <c r="K37" s="486"/>
      <c r="L37" s="486"/>
      <c r="M37" s="486"/>
      <c r="N37" s="486"/>
      <c r="O37" s="486"/>
      <c r="P37" s="487"/>
    </row>
    <row r="38" spans="2:16" ht="12.75" thickBot="1">
      <c r="B38" s="502" t="s">
        <v>112</v>
      </c>
      <c r="C38" s="503"/>
      <c r="D38" s="504"/>
      <c r="E38" s="79" t="s">
        <v>85</v>
      </c>
      <c r="F38" s="467"/>
      <c r="G38" s="468"/>
      <c r="H38" s="469"/>
      <c r="I38" s="496"/>
      <c r="J38" s="497"/>
      <c r="K38" s="497"/>
      <c r="L38" s="497"/>
      <c r="M38" s="497"/>
      <c r="N38" s="497"/>
      <c r="O38" s="497"/>
      <c r="P38" s="498"/>
    </row>
    <row r="39" spans="2:16" ht="12.75" thickBot="1">
      <c r="B39" s="539"/>
      <c r="C39" s="540"/>
      <c r="D39" s="541"/>
      <c r="E39" s="81" t="s">
        <v>86</v>
      </c>
      <c r="F39" s="542"/>
      <c r="G39" s="543"/>
      <c r="H39" s="543"/>
      <c r="I39" s="543"/>
      <c r="J39" s="543"/>
      <c r="K39" s="543"/>
      <c r="L39" s="543"/>
      <c r="M39" s="543"/>
      <c r="N39" s="543"/>
      <c r="O39" s="543"/>
      <c r="P39" s="544"/>
    </row>
    <row r="40" spans="2:16" ht="12.75" thickBot="1">
      <c r="B40" s="505"/>
      <c r="C40" s="506"/>
      <c r="D40" s="507"/>
      <c r="E40" s="82" t="s">
        <v>87</v>
      </c>
      <c r="F40" s="542"/>
      <c r="G40" s="543"/>
      <c r="H40" s="543"/>
      <c r="I40" s="543"/>
      <c r="J40" s="543"/>
      <c r="K40" s="543"/>
      <c r="L40" s="543"/>
      <c r="M40" s="543"/>
      <c r="N40" s="543"/>
      <c r="O40" s="543"/>
      <c r="P40" s="544"/>
    </row>
    <row r="41" spans="2:16" ht="15" customHeight="1" thickBot="1">
      <c r="B41" s="502" t="s">
        <v>167</v>
      </c>
      <c r="C41" s="503"/>
      <c r="D41" s="504"/>
      <c r="E41" s="185" t="s">
        <v>168</v>
      </c>
      <c r="F41" s="554"/>
      <c r="G41" s="555"/>
      <c r="H41" s="556"/>
      <c r="I41" s="557"/>
      <c r="J41" s="558"/>
      <c r="K41" s="558"/>
      <c r="L41" s="558"/>
      <c r="M41" s="558"/>
      <c r="N41" s="558"/>
      <c r="O41" s="558"/>
      <c r="P41" s="559"/>
    </row>
    <row r="42" spans="2:16" ht="15" customHeight="1" thickBot="1">
      <c r="B42" s="539"/>
      <c r="C42" s="540"/>
      <c r="D42" s="541"/>
      <c r="E42" s="186" t="s">
        <v>169</v>
      </c>
      <c r="F42" s="560"/>
      <c r="G42" s="561"/>
      <c r="H42" s="561"/>
      <c r="I42" s="561"/>
      <c r="J42" s="561"/>
      <c r="K42" s="562"/>
      <c r="L42" s="563" t="s">
        <v>170</v>
      </c>
      <c r="M42" s="564"/>
      <c r="N42" s="565"/>
      <c r="O42" s="566"/>
      <c r="P42" s="567"/>
    </row>
    <row r="43" spans="2:16" ht="15" customHeight="1" thickBot="1">
      <c r="B43" s="505"/>
      <c r="C43" s="506"/>
      <c r="D43" s="507"/>
      <c r="E43" s="187" t="s">
        <v>171</v>
      </c>
      <c r="F43" s="560"/>
      <c r="G43" s="561"/>
      <c r="H43" s="561"/>
      <c r="I43" s="561"/>
      <c r="J43" s="561"/>
      <c r="K43" s="562"/>
      <c r="L43" s="563" t="s">
        <v>170</v>
      </c>
      <c r="M43" s="564"/>
      <c r="N43" s="565"/>
      <c r="O43" s="566"/>
      <c r="P43" s="567"/>
    </row>
    <row r="44" spans="2:17" s="57" customFormat="1" ht="27" customHeight="1" thickBot="1">
      <c r="B44" s="479" t="s">
        <v>224</v>
      </c>
      <c r="C44" s="480"/>
      <c r="D44" s="481"/>
      <c r="E44" s="70" t="s">
        <v>68</v>
      </c>
      <c r="F44" s="467"/>
      <c r="G44" s="468"/>
      <c r="H44" s="469"/>
      <c r="I44" s="482" t="s">
        <v>154</v>
      </c>
      <c r="J44" s="483"/>
      <c r="K44" s="483"/>
      <c r="L44" s="483"/>
      <c r="M44" s="483"/>
      <c r="N44" s="483"/>
      <c r="O44" s="483"/>
      <c r="P44" s="484"/>
      <c r="Q44" s="64"/>
    </row>
    <row r="45" spans="2:17" s="57" customFormat="1" ht="12.75" thickBot="1">
      <c r="B45" s="67"/>
      <c r="C45" s="67"/>
      <c r="D45" s="67"/>
      <c r="E45" s="7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4"/>
    </row>
    <row r="46" spans="2:4" ht="12.75" thickBot="1">
      <c r="B46" s="72" t="s">
        <v>69</v>
      </c>
      <c r="C46" s="73"/>
      <c r="D46" s="18" t="s">
        <v>70</v>
      </c>
    </row>
    <row r="47" spans="2:4" ht="12.75" thickBot="1">
      <c r="B47" s="72"/>
      <c r="C47" s="74"/>
      <c r="D47" s="18" t="s">
        <v>71</v>
      </c>
    </row>
    <row r="48" spans="2:7" ht="12">
      <c r="B48" s="75" t="s">
        <v>72</v>
      </c>
      <c r="C48" s="18" t="s">
        <v>73</v>
      </c>
      <c r="G48" s="18"/>
    </row>
  </sheetData>
  <sheetProtection password="CC67" sheet="1"/>
  <mergeCells count="101">
    <mergeCell ref="B41:D43"/>
    <mergeCell ref="F41:H41"/>
    <mergeCell ref="I41:P41"/>
    <mergeCell ref="F42:K42"/>
    <mergeCell ref="L42:M42"/>
    <mergeCell ref="N42:P42"/>
    <mergeCell ref="F43:K43"/>
    <mergeCell ref="L43:M43"/>
    <mergeCell ref="N43:P43"/>
    <mergeCell ref="B38:D40"/>
    <mergeCell ref="F38:H38"/>
    <mergeCell ref="I38:P38"/>
    <mergeCell ref="F39:P39"/>
    <mergeCell ref="F40:P40"/>
    <mergeCell ref="B26:D26"/>
    <mergeCell ref="F26:H26"/>
    <mergeCell ref="I26:P26"/>
    <mergeCell ref="B32:D34"/>
    <mergeCell ref="F32:H32"/>
    <mergeCell ref="H3:I3"/>
    <mergeCell ref="J3:O3"/>
    <mergeCell ref="E23:F23"/>
    <mergeCell ref="G23:H23"/>
    <mergeCell ref="I23:M23"/>
    <mergeCell ref="N23:P23"/>
    <mergeCell ref="O22:P22"/>
    <mergeCell ref="F17:P17"/>
    <mergeCell ref="F16:G16"/>
    <mergeCell ref="H16:J16"/>
    <mergeCell ref="E25:F25"/>
    <mergeCell ref="G25:H25"/>
    <mergeCell ref="F30:P30"/>
    <mergeCell ref="F31:P31"/>
    <mergeCell ref="B29:D31"/>
    <mergeCell ref="F29:H29"/>
    <mergeCell ref="I29:P29"/>
    <mergeCell ref="B23:D25"/>
    <mergeCell ref="E24:F24"/>
    <mergeCell ref="G24:H24"/>
    <mergeCell ref="I32:P32"/>
    <mergeCell ref="F33:P33"/>
    <mergeCell ref="B27:D28"/>
    <mergeCell ref="F27:H27"/>
    <mergeCell ref="I27:K27"/>
    <mergeCell ref="F34:P34"/>
    <mergeCell ref="B44:D44"/>
    <mergeCell ref="F44:H44"/>
    <mergeCell ref="I44:P44"/>
    <mergeCell ref="F37:P37"/>
    <mergeCell ref="L27:P27"/>
    <mergeCell ref="F28:P28"/>
    <mergeCell ref="B35:D37"/>
    <mergeCell ref="F35:H35"/>
    <mergeCell ref="I35:P35"/>
    <mergeCell ref="F36:P36"/>
    <mergeCell ref="I24:M24"/>
    <mergeCell ref="N24:P24"/>
    <mergeCell ref="B20:D22"/>
    <mergeCell ref="E20:G20"/>
    <mergeCell ref="H20:J20"/>
    <mergeCell ref="E21:G21"/>
    <mergeCell ref="H21:J21"/>
    <mergeCell ref="E22:N22"/>
    <mergeCell ref="B19:D19"/>
    <mergeCell ref="F19:H19"/>
    <mergeCell ref="I19:M19"/>
    <mergeCell ref="N19:P19"/>
    <mergeCell ref="C15:D15"/>
    <mergeCell ref="F15:N15"/>
    <mergeCell ref="O15:P15"/>
    <mergeCell ref="B18:D18"/>
    <mergeCell ref="E18:L18"/>
    <mergeCell ref="M18:P18"/>
    <mergeCell ref="K16:P16"/>
    <mergeCell ref="C12:D12"/>
    <mergeCell ref="E12:P12"/>
    <mergeCell ref="C13:D13"/>
    <mergeCell ref="E13:P13"/>
    <mergeCell ref="C14:D14"/>
    <mergeCell ref="E14:G14"/>
    <mergeCell ref="I14:P14"/>
    <mergeCell ref="B16:D17"/>
    <mergeCell ref="B6:B15"/>
    <mergeCell ref="C10:D10"/>
    <mergeCell ref="E10:P10"/>
    <mergeCell ref="L7:P7"/>
    <mergeCell ref="C8:P8"/>
    <mergeCell ref="C9:D9"/>
    <mergeCell ref="C11:D11"/>
    <mergeCell ref="E11:G11"/>
    <mergeCell ref="H11:P11"/>
    <mergeCell ref="E9:I9"/>
    <mergeCell ref="F6:H6"/>
    <mergeCell ref="C7:D7"/>
    <mergeCell ref="B4:P4"/>
    <mergeCell ref="B5:D5"/>
    <mergeCell ref="F5:H5"/>
    <mergeCell ref="I5:P5"/>
    <mergeCell ref="E7:G7"/>
    <mergeCell ref="H7:J7"/>
    <mergeCell ref="C6:D6"/>
  </mergeCells>
  <dataValidations count="18">
    <dataValidation allowBlank="1" showErrorMessage="1" sqref="O15:P15"/>
    <dataValidation type="list" allowBlank="1" showErrorMessage="1" sqref="F29:H29">
      <formula1>"複数実績あり,実績あり,なし"</formula1>
    </dataValidation>
    <dataValidation type="list" allowBlank="1" showErrorMessage="1" sqref="G25:H25">
      <formula1>"公表済み,なし"</formula1>
    </dataValidation>
    <dataValidation type="list" allowBlank="1" showErrorMessage="1" sqref="H20:J20">
      <formula1>"適用(義務)あり,なし"</formula1>
    </dataValidation>
    <dataValidation type="list" allowBlank="1" showErrorMessage="1" sqref="F19:H19 G23:H24">
      <formula1>"取得あり,なし"</formula1>
    </dataValidation>
    <dataValidation type="list" allowBlank="1" showErrorMessage="1" sqref="F44:H44">
      <formula1>"あり,なし"</formula1>
    </dataValidation>
    <dataValidation type="list" allowBlank="1" showInputMessage="1" showErrorMessage="1" sqref="E15">
      <formula1>"単独,共同企業体"</formula1>
    </dataValidation>
    <dataValidation type="list" allowBlank="1" showErrorMessage="1" sqref="F6:H6">
      <formula1>"施工実績あり,なし"</formula1>
    </dataValidation>
    <dataValidation type="list" allowBlank="1" showInputMessage="1" showErrorMessage="1" sqref="M18:P18">
      <formula1>"複数履歴あり,指名停止あり,文書通知あり,なし"</formula1>
    </dataValidation>
    <dataValidation allowBlank="1" showInputMessage="1" showErrorMessage="1" prompt="入力は&#10;西暦/月/日" sqref="I14:P14 E14:G14 N19:P19 N23:P24 L27:P27 N42:P43"/>
    <dataValidation type="list" allowBlank="1" showErrorMessage="1" sqref="F35:H35">
      <formula1>"複数登録等あり,登録等あり,なし"</formula1>
    </dataValidation>
    <dataValidation type="list" allowBlank="1" showInputMessage="1" showErrorMessage="1" sqref="F27:H27">
      <formula1>"顕彰歴あり,なし"</formula1>
    </dataValidation>
    <dataValidation type="list" allowBlank="1" showErrorMessage="1" sqref="F38:H38">
      <formula1>"複数実績あり,実績あり,なし　"</formula1>
    </dataValidation>
    <dataValidation type="whole" allowBlank="1" showErrorMessage="1" sqref="F5:H5">
      <formula1>0</formula1>
      <formula2>100</formula2>
    </dataValidation>
    <dataValidation type="list" allowBlank="1" showErrorMessage="1" sqref="F32:H32">
      <formula1>"複数締結実績あり,締結実績あり,なし"</formula1>
    </dataValidation>
    <dataValidation type="list" allowBlank="1" showInputMessage="1" showErrorMessage="1" sqref="F26:H26">
      <formula1>"配置あり,なし"</formula1>
    </dataValidation>
    <dataValidation type="list" allowBlank="1" showErrorMessage="1" sqref="F41:H41">
      <formula1>"複数又は交通局実績あり,交通局以外の実績あり,なし　"</formula1>
    </dataValidation>
    <dataValidation type="list" allowBlank="1" showInputMessage="1" showErrorMessage="1" sqref="F16:G16">
      <formula1>"あり,なし"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5"/>
  <sheetViews>
    <sheetView showGridLines="0" zoomScaleSheetLayoutView="100" zoomScalePageLayoutView="0" workbookViewId="0" topLeftCell="A1">
      <selection activeCell="A21" sqref="A21:C23"/>
    </sheetView>
  </sheetViews>
  <sheetFormatPr defaultColWidth="9.00390625" defaultRowHeight="13.5"/>
  <cols>
    <col min="1" max="1" width="4.00390625" style="128" customWidth="1"/>
    <col min="2" max="2" width="4.125" style="128" customWidth="1"/>
    <col min="3" max="3" width="18.125" style="128" customWidth="1"/>
    <col min="4" max="4" width="15.125" style="128" customWidth="1"/>
    <col min="5" max="5" width="14.25390625" style="128" customWidth="1"/>
    <col min="6" max="6" width="10.625" style="169" customWidth="1"/>
    <col min="7" max="12" width="2.875" style="128" customWidth="1"/>
    <col min="13" max="13" width="4.625" style="128" customWidth="1"/>
    <col min="14" max="14" width="5.625" style="128" customWidth="1"/>
    <col min="15" max="22" width="9.125" style="128" customWidth="1"/>
    <col min="23" max="16384" width="9.00390625" style="128" customWidth="1"/>
  </cols>
  <sheetData>
    <row r="1" spans="1:15" ht="12.75" thickBot="1">
      <c r="A1" s="125" t="s">
        <v>232</v>
      </c>
      <c r="B1" s="125"/>
      <c r="C1" s="125"/>
      <c r="D1" s="125"/>
      <c r="E1" s="125"/>
      <c r="F1" s="126"/>
      <c r="G1" s="125"/>
      <c r="H1" s="125"/>
      <c r="I1" s="125"/>
      <c r="J1" s="125"/>
      <c r="K1" s="125"/>
      <c r="L1" s="125"/>
      <c r="M1" s="127"/>
      <c r="N1" s="125"/>
      <c r="O1" s="125"/>
    </row>
    <row r="2" spans="1:15" ht="14.25" thickBot="1">
      <c r="A2" s="125"/>
      <c r="B2" s="125"/>
      <c r="C2" s="125"/>
      <c r="D2" s="125"/>
      <c r="F2" s="129" t="s">
        <v>14</v>
      </c>
      <c r="G2" s="592"/>
      <c r="H2" s="593"/>
      <c r="I2" s="593"/>
      <c r="J2" s="593"/>
      <c r="K2" s="593"/>
      <c r="L2" s="594"/>
      <c r="M2" s="130"/>
      <c r="N2" s="125"/>
      <c r="O2" s="125"/>
    </row>
    <row r="3" spans="1:15" ht="42" customHeight="1" thickBot="1">
      <c r="A3" s="595" t="s">
        <v>131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125"/>
      <c r="O3" s="125"/>
    </row>
    <row r="4" spans="1:15" ht="18" customHeight="1" thickBot="1">
      <c r="A4" s="596" t="s">
        <v>132</v>
      </c>
      <c r="B4" s="597"/>
      <c r="C4" s="598"/>
      <c r="D4" s="131" t="s">
        <v>133</v>
      </c>
      <c r="E4" s="602"/>
      <c r="F4" s="603"/>
      <c r="G4" s="132"/>
      <c r="H4" s="133"/>
      <c r="I4" s="133"/>
      <c r="J4" s="133"/>
      <c r="K4" s="133"/>
      <c r="L4" s="133"/>
      <c r="M4" s="134"/>
      <c r="N4" s="125"/>
      <c r="O4" s="125"/>
    </row>
    <row r="5" spans="1:15" ht="18" customHeight="1" thickBot="1">
      <c r="A5" s="599"/>
      <c r="B5" s="600"/>
      <c r="C5" s="601"/>
      <c r="D5" s="135" t="s">
        <v>134</v>
      </c>
      <c r="E5" s="568"/>
      <c r="F5" s="569"/>
      <c r="G5" s="136"/>
      <c r="H5" s="137"/>
      <c r="I5" s="137"/>
      <c r="J5" s="137"/>
      <c r="K5" s="137"/>
      <c r="L5" s="137"/>
      <c r="M5" s="138"/>
      <c r="N5" s="125"/>
      <c r="O5" s="125"/>
    </row>
    <row r="6" spans="1:15" ht="12.75" thickBot="1">
      <c r="A6" s="139"/>
      <c r="B6" s="140"/>
      <c r="C6" s="140"/>
      <c r="D6" s="126"/>
      <c r="E6" s="126"/>
      <c r="F6" s="126"/>
      <c r="G6" s="141"/>
      <c r="H6" s="141"/>
      <c r="I6" s="141"/>
      <c r="J6" s="141"/>
      <c r="K6" s="141"/>
      <c r="L6" s="141"/>
      <c r="M6" s="142"/>
      <c r="N6" s="125"/>
      <c r="O6" s="125"/>
    </row>
    <row r="7" spans="1:15" ht="24.75" thickBot="1">
      <c r="A7" s="604" t="s">
        <v>135</v>
      </c>
      <c r="B7" s="605"/>
      <c r="C7" s="143" t="s">
        <v>136</v>
      </c>
      <c r="D7" s="144" t="s">
        <v>43</v>
      </c>
      <c r="E7" s="568"/>
      <c r="F7" s="569"/>
      <c r="G7" s="132"/>
      <c r="H7" s="133"/>
      <c r="I7" s="133"/>
      <c r="J7" s="133"/>
      <c r="K7" s="133"/>
      <c r="L7" s="133"/>
      <c r="M7" s="145"/>
      <c r="N7" s="125"/>
      <c r="O7" s="125"/>
    </row>
    <row r="8" spans="1:13" ht="30" customHeight="1" thickBot="1">
      <c r="A8" s="606"/>
      <c r="B8" s="607"/>
      <c r="C8" s="146" t="s">
        <v>137</v>
      </c>
      <c r="D8" s="570" t="s">
        <v>138</v>
      </c>
      <c r="E8" s="571"/>
      <c r="F8" s="584"/>
      <c r="G8" s="585"/>
      <c r="H8" s="147" t="s">
        <v>172</v>
      </c>
      <c r="I8" s="586"/>
      <c r="J8" s="587"/>
      <c r="K8" s="587"/>
      <c r="L8" s="587"/>
      <c r="M8" s="588"/>
    </row>
    <row r="9" spans="1:13" ht="24" customHeight="1" thickBot="1">
      <c r="A9" s="606"/>
      <c r="B9" s="607"/>
      <c r="C9" s="589" t="s">
        <v>173</v>
      </c>
      <c r="D9" s="590"/>
      <c r="E9" s="590"/>
      <c r="F9" s="590"/>
      <c r="G9" s="590"/>
      <c r="H9" s="590"/>
      <c r="I9" s="590"/>
      <c r="J9" s="590"/>
      <c r="K9" s="590"/>
      <c r="L9" s="590"/>
      <c r="M9" s="591"/>
    </row>
    <row r="10" spans="1:15" ht="18" customHeight="1" thickBot="1">
      <c r="A10" s="606"/>
      <c r="B10" s="607"/>
      <c r="C10" s="148" t="s">
        <v>181</v>
      </c>
      <c r="D10" s="613"/>
      <c r="E10" s="614"/>
      <c r="F10" s="615"/>
      <c r="G10" s="188"/>
      <c r="H10" s="189"/>
      <c r="I10" s="189"/>
      <c r="J10" s="189"/>
      <c r="K10" s="189"/>
      <c r="L10" s="189"/>
      <c r="M10" s="190"/>
      <c r="N10" s="125"/>
      <c r="O10" s="125"/>
    </row>
    <row r="11" spans="1:15" ht="18" customHeight="1" thickBot="1">
      <c r="A11" s="606"/>
      <c r="B11" s="607"/>
      <c r="C11" s="149" t="s">
        <v>182</v>
      </c>
      <c r="D11" s="613"/>
      <c r="E11" s="614"/>
      <c r="F11" s="614"/>
      <c r="G11" s="614"/>
      <c r="H11" s="614"/>
      <c r="I11" s="614"/>
      <c r="J11" s="614"/>
      <c r="K11" s="614"/>
      <c r="L11" s="614"/>
      <c r="M11" s="615"/>
      <c r="N11" s="125"/>
      <c r="O11" s="125"/>
    </row>
    <row r="12" spans="1:15" ht="18" customHeight="1" thickBot="1">
      <c r="A12" s="606"/>
      <c r="B12" s="607"/>
      <c r="C12" s="150" t="s">
        <v>139</v>
      </c>
      <c r="D12" s="572">
        <v>0</v>
      </c>
      <c r="E12" s="573"/>
      <c r="F12" s="191"/>
      <c r="G12" s="574"/>
      <c r="H12" s="574"/>
      <c r="I12" s="574"/>
      <c r="J12" s="574"/>
      <c r="K12" s="574"/>
      <c r="L12" s="574"/>
      <c r="M12" s="575"/>
      <c r="N12" s="125"/>
      <c r="O12" s="125"/>
    </row>
    <row r="13" spans="1:15" ht="18" customHeight="1" thickBot="1">
      <c r="A13" s="606"/>
      <c r="B13" s="607"/>
      <c r="C13" s="148" t="s">
        <v>183</v>
      </c>
      <c r="D13" s="613"/>
      <c r="E13" s="614"/>
      <c r="F13" s="614"/>
      <c r="G13" s="614"/>
      <c r="H13" s="614"/>
      <c r="I13" s="614"/>
      <c r="J13" s="614"/>
      <c r="K13" s="614"/>
      <c r="L13" s="614"/>
      <c r="M13" s="615"/>
      <c r="N13" s="125"/>
      <c r="O13" s="125"/>
    </row>
    <row r="14" spans="1:13" ht="69" customHeight="1" thickBot="1">
      <c r="A14" s="606"/>
      <c r="B14" s="607"/>
      <c r="C14" s="148" t="s">
        <v>184</v>
      </c>
      <c r="D14" s="641"/>
      <c r="E14" s="642"/>
      <c r="F14" s="642"/>
      <c r="G14" s="642"/>
      <c r="H14" s="642"/>
      <c r="I14" s="642"/>
      <c r="J14" s="642"/>
      <c r="K14" s="642"/>
      <c r="L14" s="642"/>
      <c r="M14" s="643"/>
    </row>
    <row r="15" spans="1:13" ht="18" customHeight="1" thickBot="1">
      <c r="A15" s="606"/>
      <c r="B15" s="607"/>
      <c r="C15" s="148" t="s">
        <v>51</v>
      </c>
      <c r="D15" s="610"/>
      <c r="E15" s="611"/>
      <c r="F15" s="151" t="s">
        <v>179</v>
      </c>
      <c r="G15" s="611"/>
      <c r="H15" s="611"/>
      <c r="I15" s="611"/>
      <c r="J15" s="611"/>
      <c r="K15" s="611"/>
      <c r="L15" s="611"/>
      <c r="M15" s="612"/>
    </row>
    <row r="16" spans="1:13" ht="18" customHeight="1" thickBot="1">
      <c r="A16" s="606"/>
      <c r="B16" s="607"/>
      <c r="C16" s="148" t="s">
        <v>140</v>
      </c>
      <c r="D16" s="610"/>
      <c r="E16" s="611"/>
      <c r="F16" s="151" t="s">
        <v>179</v>
      </c>
      <c r="G16" s="611"/>
      <c r="H16" s="611"/>
      <c r="I16" s="611"/>
      <c r="J16" s="611"/>
      <c r="K16" s="611"/>
      <c r="L16" s="611"/>
      <c r="M16" s="612"/>
    </row>
    <row r="17" spans="1:13" ht="18" customHeight="1" thickBot="1">
      <c r="A17" s="606"/>
      <c r="B17" s="607"/>
      <c r="C17" s="148" t="s">
        <v>141</v>
      </c>
      <c r="D17" s="135" t="s">
        <v>141</v>
      </c>
      <c r="E17" s="582"/>
      <c r="F17" s="583"/>
      <c r="G17" s="644" t="s">
        <v>185</v>
      </c>
      <c r="H17" s="645"/>
      <c r="I17" s="645"/>
      <c r="J17" s="645"/>
      <c r="K17" s="645"/>
      <c r="L17" s="645"/>
      <c r="M17" s="152"/>
    </row>
    <row r="18" spans="1:13" ht="18" customHeight="1" thickBot="1">
      <c r="A18" s="608"/>
      <c r="B18" s="609"/>
      <c r="C18" s="153" t="s">
        <v>142</v>
      </c>
      <c r="D18" s="154" t="s">
        <v>143</v>
      </c>
      <c r="E18" s="649"/>
      <c r="F18" s="650"/>
      <c r="G18" s="155"/>
      <c r="H18" s="156"/>
      <c r="I18" s="156"/>
      <c r="J18" s="156"/>
      <c r="K18" s="156"/>
      <c r="L18" s="156"/>
      <c r="M18" s="157"/>
    </row>
    <row r="19" spans="1:17" ht="18" customHeight="1" thickBot="1">
      <c r="A19" s="616" t="s">
        <v>220</v>
      </c>
      <c r="B19" s="617"/>
      <c r="C19" s="618"/>
      <c r="D19" s="183" t="s">
        <v>144</v>
      </c>
      <c r="E19" s="622"/>
      <c r="F19" s="623"/>
      <c r="G19" s="158"/>
      <c r="H19" s="159"/>
      <c r="I19" s="159"/>
      <c r="J19" s="159"/>
      <c r="K19" s="159"/>
      <c r="L19" s="159"/>
      <c r="M19" s="160"/>
      <c r="N19" s="161"/>
      <c r="O19" s="161"/>
      <c r="P19" s="125"/>
      <c r="Q19" s="125"/>
    </row>
    <row r="20" spans="1:17" ht="18" customHeight="1" thickBot="1">
      <c r="A20" s="619"/>
      <c r="B20" s="620"/>
      <c r="C20" s="621"/>
      <c r="D20" s="221" t="s">
        <v>174</v>
      </c>
      <c r="E20" s="192"/>
      <c r="F20" s="651" t="s">
        <v>216</v>
      </c>
      <c r="G20" s="652"/>
      <c r="H20" s="652"/>
      <c r="I20" s="652"/>
      <c r="J20" s="652"/>
      <c r="K20" s="652"/>
      <c r="L20" s="652"/>
      <c r="M20" s="653"/>
      <c r="N20" s="142"/>
      <c r="O20" s="142"/>
      <c r="P20" s="125"/>
      <c r="Q20" s="125"/>
    </row>
    <row r="21" spans="1:16" ht="27" customHeight="1" thickBot="1">
      <c r="A21" s="624" t="s">
        <v>186</v>
      </c>
      <c r="B21" s="625"/>
      <c r="C21" s="626"/>
      <c r="D21" s="200" t="s">
        <v>187</v>
      </c>
      <c r="E21" s="222"/>
      <c r="F21" s="633"/>
      <c r="G21" s="634"/>
      <c r="H21" s="194"/>
      <c r="I21" s="194"/>
      <c r="J21" s="194"/>
      <c r="K21" s="635" t="s">
        <v>176</v>
      </c>
      <c r="L21" s="636"/>
      <c r="M21" s="637"/>
      <c r="N21" s="162"/>
      <c r="O21" s="163"/>
      <c r="P21" s="163"/>
    </row>
    <row r="22" spans="1:15" ht="24" customHeight="1" thickBot="1">
      <c r="A22" s="627"/>
      <c r="B22" s="628"/>
      <c r="C22" s="629"/>
      <c r="D22" s="201" t="s">
        <v>188</v>
      </c>
      <c r="E22" s="638"/>
      <c r="F22" s="639"/>
      <c r="G22" s="639"/>
      <c r="H22" s="639"/>
      <c r="I22" s="639"/>
      <c r="J22" s="639"/>
      <c r="K22" s="565"/>
      <c r="L22" s="566"/>
      <c r="M22" s="567"/>
      <c r="N22" s="164"/>
      <c r="O22" s="165"/>
    </row>
    <row r="23" spans="1:15" ht="24" customHeight="1" thickBot="1">
      <c r="A23" s="630"/>
      <c r="B23" s="631"/>
      <c r="C23" s="632"/>
      <c r="D23" s="201" t="s">
        <v>189</v>
      </c>
      <c r="E23" s="638"/>
      <c r="F23" s="639"/>
      <c r="G23" s="639"/>
      <c r="H23" s="639"/>
      <c r="I23" s="639"/>
      <c r="J23" s="640"/>
      <c r="K23" s="565"/>
      <c r="L23" s="566"/>
      <c r="M23" s="567"/>
      <c r="N23" s="164"/>
      <c r="O23" s="165"/>
    </row>
    <row r="24" spans="1:16" ht="18" customHeight="1" thickBot="1">
      <c r="A24" s="624" t="s">
        <v>190</v>
      </c>
      <c r="B24" s="625"/>
      <c r="C24" s="625"/>
      <c r="D24" s="193" t="s">
        <v>175</v>
      </c>
      <c r="E24" s="196"/>
      <c r="F24" s="663"/>
      <c r="G24" s="664"/>
      <c r="H24" s="197"/>
      <c r="I24" s="197"/>
      <c r="J24" s="197"/>
      <c r="K24" s="665" t="s">
        <v>176</v>
      </c>
      <c r="L24" s="666"/>
      <c r="M24" s="667"/>
      <c r="N24" s="162"/>
      <c r="O24" s="163"/>
      <c r="P24" s="163"/>
    </row>
    <row r="25" spans="1:15" ht="25.5" customHeight="1" thickBot="1">
      <c r="A25" s="627"/>
      <c r="B25" s="628"/>
      <c r="C25" s="628"/>
      <c r="D25" s="195" t="s">
        <v>177</v>
      </c>
      <c r="E25" s="638"/>
      <c r="F25" s="639"/>
      <c r="G25" s="639"/>
      <c r="H25" s="639"/>
      <c r="I25" s="639"/>
      <c r="J25" s="639"/>
      <c r="K25" s="565"/>
      <c r="L25" s="566"/>
      <c r="M25" s="567"/>
      <c r="N25" s="164"/>
      <c r="O25" s="165"/>
    </row>
    <row r="26" spans="1:13" ht="18" customHeight="1" thickBot="1">
      <c r="A26" s="627"/>
      <c r="B26" s="628"/>
      <c r="C26" s="628"/>
      <c r="D26" s="198" t="s">
        <v>178</v>
      </c>
      <c r="E26" s="184"/>
      <c r="F26" s="151" t="s">
        <v>179</v>
      </c>
      <c r="G26" s="611"/>
      <c r="H26" s="611"/>
      <c r="I26" s="611"/>
      <c r="J26" s="611"/>
      <c r="K26" s="611"/>
      <c r="L26" s="611"/>
      <c r="M26" s="612"/>
    </row>
    <row r="27" spans="1:13" ht="18" customHeight="1" thickBot="1">
      <c r="A27" s="627"/>
      <c r="B27" s="628"/>
      <c r="C27" s="628"/>
      <c r="D27" s="198" t="s">
        <v>140</v>
      </c>
      <c r="E27" s="184"/>
      <c r="F27" s="151" t="s">
        <v>179</v>
      </c>
      <c r="G27" s="611"/>
      <c r="H27" s="611"/>
      <c r="I27" s="611"/>
      <c r="J27" s="611"/>
      <c r="K27" s="611"/>
      <c r="L27" s="611"/>
      <c r="M27" s="612"/>
    </row>
    <row r="28" spans="1:13" ht="27" customHeight="1" thickBot="1">
      <c r="A28" s="630"/>
      <c r="B28" s="631"/>
      <c r="C28" s="631"/>
      <c r="D28" s="199" t="s">
        <v>141</v>
      </c>
      <c r="E28" s="622"/>
      <c r="F28" s="623"/>
      <c r="G28" s="646" t="s">
        <v>180</v>
      </c>
      <c r="H28" s="647"/>
      <c r="I28" s="647"/>
      <c r="J28" s="647"/>
      <c r="K28" s="647"/>
      <c r="L28" s="647"/>
      <c r="M28" s="648"/>
    </row>
    <row r="29" spans="1:15" s="167" customFormat="1" ht="21" customHeight="1" thickBot="1">
      <c r="A29" s="596" t="s">
        <v>221</v>
      </c>
      <c r="B29" s="654"/>
      <c r="C29" s="655"/>
      <c r="D29" s="129" t="s">
        <v>191</v>
      </c>
      <c r="E29" s="218"/>
      <c r="F29" s="219"/>
      <c r="G29" s="219"/>
      <c r="H29" s="219"/>
      <c r="I29" s="219"/>
      <c r="J29" s="219"/>
      <c r="K29" s="219"/>
      <c r="L29" s="219"/>
      <c r="M29" s="220"/>
      <c r="N29" s="166"/>
      <c r="O29" s="166"/>
    </row>
    <row r="30" spans="1:15" s="167" customFormat="1" ht="21" customHeight="1" thickBot="1">
      <c r="A30" s="656"/>
      <c r="B30" s="657"/>
      <c r="C30" s="658"/>
      <c r="D30" s="129" t="s">
        <v>143</v>
      </c>
      <c r="E30" s="576"/>
      <c r="F30" s="577"/>
      <c r="G30" s="577"/>
      <c r="H30" s="577"/>
      <c r="I30" s="577"/>
      <c r="J30" s="577"/>
      <c r="K30" s="577"/>
      <c r="L30" s="577"/>
      <c r="M30" s="578"/>
      <c r="N30" s="166"/>
      <c r="O30" s="166"/>
    </row>
    <row r="31" spans="1:15" s="167" customFormat="1" ht="21" customHeight="1" thickBot="1">
      <c r="A31" s="656"/>
      <c r="B31" s="657"/>
      <c r="C31" s="658"/>
      <c r="D31" s="129" t="s">
        <v>208</v>
      </c>
      <c r="E31" s="579"/>
      <c r="F31" s="580"/>
      <c r="G31" s="580"/>
      <c r="H31" s="580"/>
      <c r="I31" s="580"/>
      <c r="J31" s="580"/>
      <c r="K31" s="580"/>
      <c r="L31" s="580"/>
      <c r="M31" s="581"/>
      <c r="N31" s="166"/>
      <c r="O31" s="166"/>
    </row>
    <row r="32" spans="1:15" s="167" customFormat="1" ht="21" customHeight="1" thickBot="1">
      <c r="A32" s="659"/>
      <c r="B32" s="660"/>
      <c r="C32" s="661"/>
      <c r="D32" s="129" t="s">
        <v>209</v>
      </c>
      <c r="E32" s="576"/>
      <c r="F32" s="577"/>
      <c r="G32" s="577"/>
      <c r="H32" s="577"/>
      <c r="I32" s="577"/>
      <c r="J32" s="577"/>
      <c r="K32" s="577"/>
      <c r="L32" s="577"/>
      <c r="M32" s="578"/>
      <c r="N32" s="166"/>
      <c r="O32" s="166"/>
    </row>
    <row r="33" spans="1:2" ht="6" customHeight="1" thickBot="1">
      <c r="A33" s="168"/>
      <c r="B33" s="168"/>
    </row>
    <row r="34" spans="1:6" s="172" customFormat="1" ht="11.25" thickBot="1">
      <c r="A34" s="170" t="s">
        <v>69</v>
      </c>
      <c r="B34" s="171"/>
      <c r="C34" s="172" t="s">
        <v>70</v>
      </c>
      <c r="F34" s="173"/>
    </row>
    <row r="35" spans="1:13" s="172" customFormat="1" ht="10.5">
      <c r="A35" s="172" t="s">
        <v>72</v>
      </c>
      <c r="B35" s="662" t="s">
        <v>146</v>
      </c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</row>
  </sheetData>
  <sheetProtection password="CC67" sheet="1"/>
  <mergeCells count="48">
    <mergeCell ref="A29:C32"/>
    <mergeCell ref="E32:M32"/>
    <mergeCell ref="B35:M35"/>
    <mergeCell ref="A24:C28"/>
    <mergeCell ref="F24:G24"/>
    <mergeCell ref="K24:M24"/>
    <mergeCell ref="E25:J25"/>
    <mergeCell ref="K25:M25"/>
    <mergeCell ref="K23:M23"/>
    <mergeCell ref="D14:M14"/>
    <mergeCell ref="G26:M26"/>
    <mergeCell ref="G17:L17"/>
    <mergeCell ref="G27:M27"/>
    <mergeCell ref="E28:F28"/>
    <mergeCell ref="G28:M28"/>
    <mergeCell ref="E18:F18"/>
    <mergeCell ref="F20:M20"/>
    <mergeCell ref="E22:J22"/>
    <mergeCell ref="D10:F10"/>
    <mergeCell ref="D11:M11"/>
    <mergeCell ref="A19:C20"/>
    <mergeCell ref="E19:F19"/>
    <mergeCell ref="A21:C23"/>
    <mergeCell ref="F21:G21"/>
    <mergeCell ref="K21:M21"/>
    <mergeCell ref="D13:M13"/>
    <mergeCell ref="K22:M22"/>
    <mergeCell ref="E23:J23"/>
    <mergeCell ref="G2:L2"/>
    <mergeCell ref="A3:M3"/>
    <mergeCell ref="A4:C5"/>
    <mergeCell ref="E4:F4"/>
    <mergeCell ref="E5:F5"/>
    <mergeCell ref="A7:B18"/>
    <mergeCell ref="D15:E15"/>
    <mergeCell ref="G15:M15"/>
    <mergeCell ref="D16:E16"/>
    <mergeCell ref="G16:M16"/>
    <mergeCell ref="E7:F7"/>
    <mergeCell ref="D8:E8"/>
    <mergeCell ref="D12:E12"/>
    <mergeCell ref="G12:M12"/>
    <mergeCell ref="E30:M30"/>
    <mergeCell ref="E31:M31"/>
    <mergeCell ref="E17:F17"/>
    <mergeCell ref="F8:G8"/>
    <mergeCell ref="I8:M8"/>
    <mergeCell ref="C9:M9"/>
  </mergeCells>
  <dataValidations count="10">
    <dataValidation type="list" allowBlank="1" showErrorMessage="1" sqref="E17:F17">
      <formula1>"監理技術者,主任技術者,現場代理人,担当技術者"</formula1>
    </dataValidation>
    <dataValidation type="list" allowBlank="1" showErrorMessage="1" sqref="E28:F28">
      <formula1>",監理技術者,主任技術者,現場代理人"</formula1>
    </dataValidation>
    <dataValidation type="list" allowBlank="1" showInputMessage="1" showErrorMessage="1" sqref="E24">
      <formula1>"表彰歴あり,,なし"</formula1>
    </dataValidation>
    <dataValidation type="whole" allowBlank="1" showInputMessage="1" showErrorMessage="1" sqref="E20">
      <formula1>0</formula1>
      <formula2>100</formula2>
    </dataValidation>
    <dataValidation allowBlank="1" showInputMessage="1" showErrorMessage="1" prompt="入力は&#10;西暦/月/日" sqref="D15:E16 G15:L16 H21:K21 H24:K24 G26:M27 E26:E27 K22:M23 K25:M25 E31"/>
    <dataValidation type="list" allowBlank="1" showErrorMessage="1" sqref="E7:F7">
      <formula1>"施工実績あり,なし,　"</formula1>
    </dataValidation>
    <dataValidation type="list" allowBlank="1" showInputMessage="1" showErrorMessage="1" sqref="E19">
      <formula1>"評定点あり,なし"</formula1>
    </dataValidation>
    <dataValidation type="list" allowBlank="1" showErrorMessage="1" sqref="E5:F5">
      <formula1>"主任技術者,監理技術者,"</formula1>
    </dataValidation>
    <dataValidation type="list" allowBlank="1" showInputMessage="1" showErrorMessage="1" sqref="E29">
      <formula1>"資格あり,なし"</formula1>
    </dataValidation>
    <dataValidation type="list" allowBlank="1" showInputMessage="1" showErrorMessage="1" sqref="E21">
      <formula1>"複数あり,あり,なし"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1"/>
  <sheetViews>
    <sheetView showGridLines="0" zoomScaleSheetLayoutView="100" zoomScalePageLayoutView="0" workbookViewId="0" topLeftCell="A1">
      <selection activeCell="E36" sqref="E36:N36"/>
    </sheetView>
  </sheetViews>
  <sheetFormatPr defaultColWidth="9.00390625" defaultRowHeight="13.5"/>
  <cols>
    <col min="1" max="1" width="0.6171875" style="128" customWidth="1"/>
    <col min="2" max="2" width="4.00390625" style="128" customWidth="1"/>
    <col min="3" max="3" width="4.125" style="128" customWidth="1"/>
    <col min="4" max="4" width="20.625" style="128" customWidth="1"/>
    <col min="5" max="5" width="15.125" style="128" customWidth="1"/>
    <col min="6" max="6" width="14.25390625" style="128" customWidth="1"/>
    <col min="7" max="7" width="10.625" style="169" customWidth="1"/>
    <col min="8" max="12" width="2.875" style="128" customWidth="1"/>
    <col min="13" max="13" width="5.625" style="128" customWidth="1"/>
    <col min="14" max="14" width="5.50390625" style="128" customWidth="1"/>
    <col min="15" max="15" width="0.6171875" style="128" customWidth="1"/>
    <col min="16" max="23" width="9.125" style="128" customWidth="1"/>
    <col min="24" max="16384" width="9.00390625" style="128" customWidth="1"/>
  </cols>
  <sheetData>
    <row r="1" spans="2:16" ht="12.75" thickBot="1">
      <c r="B1" s="125" t="s">
        <v>251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7"/>
      <c r="O1" s="125"/>
      <c r="P1" s="125"/>
    </row>
    <row r="2" spans="2:16" ht="14.25" thickBot="1">
      <c r="B2" s="125"/>
      <c r="C2" s="125"/>
      <c r="D2" s="125"/>
      <c r="E2" s="125"/>
      <c r="G2" s="129" t="s">
        <v>14</v>
      </c>
      <c r="H2" s="592"/>
      <c r="I2" s="593"/>
      <c r="J2" s="593"/>
      <c r="K2" s="593"/>
      <c r="L2" s="593"/>
      <c r="M2" s="594"/>
      <c r="N2" s="130"/>
      <c r="O2" s="125"/>
      <c r="P2" s="125"/>
    </row>
    <row r="3" spans="2:16" ht="42" customHeight="1" thickBot="1">
      <c r="B3" s="595" t="s">
        <v>233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5"/>
      <c r="P3" s="125"/>
    </row>
    <row r="4" spans="2:16" ht="18" customHeight="1" thickBot="1">
      <c r="B4" s="596" t="s">
        <v>234</v>
      </c>
      <c r="C4" s="597"/>
      <c r="D4" s="598"/>
      <c r="E4" s="131" t="s">
        <v>133</v>
      </c>
      <c r="F4" s="694"/>
      <c r="G4" s="603"/>
      <c r="H4" s="234"/>
      <c r="I4" s="235"/>
      <c r="J4" s="235"/>
      <c r="K4" s="235"/>
      <c r="L4" s="235"/>
      <c r="M4" s="235"/>
      <c r="N4" s="145"/>
      <c r="O4" s="125"/>
      <c r="P4" s="125"/>
    </row>
    <row r="5" spans="2:16" ht="18" customHeight="1" thickBot="1">
      <c r="B5" s="599"/>
      <c r="C5" s="600"/>
      <c r="D5" s="601"/>
      <c r="E5" s="236" t="s">
        <v>134</v>
      </c>
      <c r="F5" s="622"/>
      <c r="G5" s="623"/>
      <c r="H5" s="136"/>
      <c r="I5" s="137"/>
      <c r="J5" s="137"/>
      <c r="K5" s="137"/>
      <c r="L5" s="137"/>
      <c r="M5" s="137"/>
      <c r="N5" s="138"/>
      <c r="O5" s="125"/>
      <c r="P5" s="125"/>
    </row>
    <row r="6" spans="2:16" ht="18" customHeight="1" thickBot="1">
      <c r="B6" s="596" t="s">
        <v>235</v>
      </c>
      <c r="C6" s="597"/>
      <c r="D6" s="598"/>
      <c r="E6" s="131" t="s">
        <v>133</v>
      </c>
      <c r="F6" s="602"/>
      <c r="G6" s="603"/>
      <c r="H6" s="234"/>
      <c r="I6" s="235"/>
      <c r="J6" s="235"/>
      <c r="K6" s="235"/>
      <c r="L6" s="235"/>
      <c r="M6" s="235"/>
      <c r="N6" s="145"/>
      <c r="O6" s="125"/>
      <c r="P6" s="125"/>
    </row>
    <row r="7" spans="2:16" ht="18" customHeight="1">
      <c r="B7" s="599"/>
      <c r="C7" s="600"/>
      <c r="D7" s="601"/>
      <c r="E7" s="221" t="s">
        <v>134</v>
      </c>
      <c r="F7" s="695" t="s">
        <v>236</v>
      </c>
      <c r="G7" s="696"/>
      <c r="H7" s="237" t="s">
        <v>237</v>
      </c>
      <c r="I7" s="137"/>
      <c r="J7" s="137"/>
      <c r="K7" s="137"/>
      <c r="L7" s="137"/>
      <c r="M7" s="137"/>
      <c r="N7" s="138"/>
      <c r="O7" s="125"/>
      <c r="P7" s="125"/>
    </row>
    <row r="8" spans="2:16" ht="12.75" customHeight="1" thickBot="1">
      <c r="B8" s="139"/>
      <c r="C8" s="140"/>
      <c r="D8" s="140"/>
      <c r="E8" s="126"/>
      <c r="F8" s="238"/>
      <c r="G8" s="238"/>
      <c r="H8" s="239"/>
      <c r="I8" s="141"/>
      <c r="J8" s="141"/>
      <c r="K8" s="141"/>
      <c r="L8" s="141"/>
      <c r="M8" s="141"/>
      <c r="N8" s="142"/>
      <c r="O8" s="125"/>
      <c r="P8" s="125"/>
    </row>
    <row r="9" spans="1:16" ht="3.75" customHeight="1" thickTop="1">
      <c r="A9" s="240"/>
      <c r="B9" s="241"/>
      <c r="C9" s="242"/>
      <c r="D9" s="242"/>
      <c r="E9" s="243"/>
      <c r="F9" s="243"/>
      <c r="G9" s="243"/>
      <c r="H9" s="244"/>
      <c r="I9" s="244"/>
      <c r="J9" s="244"/>
      <c r="K9" s="244"/>
      <c r="L9" s="244"/>
      <c r="M9" s="244"/>
      <c r="N9" s="245"/>
      <c r="O9" s="246"/>
      <c r="P9" s="125"/>
    </row>
    <row r="10" spans="1:16" ht="22.5" customHeight="1" thickBot="1">
      <c r="A10" s="247"/>
      <c r="B10" s="685" t="s">
        <v>256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7"/>
      <c r="O10" s="248"/>
      <c r="P10" s="125"/>
    </row>
    <row r="11" spans="1:16" ht="24.75" thickBot="1">
      <c r="A11" s="247"/>
      <c r="B11" s="604" t="s">
        <v>135</v>
      </c>
      <c r="C11" s="605"/>
      <c r="D11" s="143" t="s">
        <v>136</v>
      </c>
      <c r="E11" s="249" t="s">
        <v>43</v>
      </c>
      <c r="F11" s="622"/>
      <c r="G11" s="623"/>
      <c r="H11" s="234"/>
      <c r="I11" s="235"/>
      <c r="J11" s="235"/>
      <c r="K11" s="235"/>
      <c r="L11" s="235"/>
      <c r="M11" s="235"/>
      <c r="N11" s="250"/>
      <c r="O11" s="251"/>
      <c r="P11" s="125"/>
    </row>
    <row r="12" spans="1:16" ht="30" customHeight="1" thickBot="1">
      <c r="A12" s="247"/>
      <c r="B12" s="606"/>
      <c r="C12" s="607"/>
      <c r="D12" s="252" t="s">
        <v>137</v>
      </c>
      <c r="E12" s="688" t="s">
        <v>138</v>
      </c>
      <c r="F12" s="600"/>
      <c r="G12" s="689"/>
      <c r="H12" s="690"/>
      <c r="I12" s="253" t="s">
        <v>238</v>
      </c>
      <c r="J12" s="586"/>
      <c r="K12" s="587"/>
      <c r="L12" s="587"/>
      <c r="M12" s="587"/>
      <c r="N12" s="588"/>
      <c r="O12" s="251"/>
      <c r="P12" s="125"/>
    </row>
    <row r="13" spans="1:16" ht="24" customHeight="1" thickBot="1">
      <c r="A13" s="247"/>
      <c r="B13" s="606"/>
      <c r="C13" s="607"/>
      <c r="D13" s="691" t="s">
        <v>173</v>
      </c>
      <c r="E13" s="692"/>
      <c r="F13" s="692"/>
      <c r="G13" s="692"/>
      <c r="H13" s="692"/>
      <c r="I13" s="692"/>
      <c r="J13" s="692"/>
      <c r="K13" s="692"/>
      <c r="L13" s="692"/>
      <c r="M13" s="692"/>
      <c r="N13" s="693"/>
      <c r="O13" s="251"/>
      <c r="P13" s="125"/>
    </row>
    <row r="14" spans="1:16" ht="18" customHeight="1" thickBot="1">
      <c r="A14" s="247"/>
      <c r="B14" s="606"/>
      <c r="C14" s="607"/>
      <c r="D14" s="254" t="s">
        <v>239</v>
      </c>
      <c r="E14" s="613"/>
      <c r="F14" s="614"/>
      <c r="G14" s="615"/>
      <c r="H14" s="188"/>
      <c r="I14" s="189"/>
      <c r="J14" s="189"/>
      <c r="K14" s="189"/>
      <c r="L14" s="189"/>
      <c r="M14" s="189"/>
      <c r="N14" s="190"/>
      <c r="O14" s="251"/>
      <c r="P14" s="125"/>
    </row>
    <row r="15" spans="1:16" ht="18" customHeight="1" thickBot="1">
      <c r="A15" s="247"/>
      <c r="B15" s="606"/>
      <c r="C15" s="607"/>
      <c r="D15" s="150" t="s">
        <v>240</v>
      </c>
      <c r="E15" s="613"/>
      <c r="F15" s="614"/>
      <c r="G15" s="614"/>
      <c r="H15" s="614"/>
      <c r="I15" s="614"/>
      <c r="J15" s="614"/>
      <c r="K15" s="614"/>
      <c r="L15" s="614"/>
      <c r="M15" s="614"/>
      <c r="N15" s="615"/>
      <c r="O15" s="251"/>
      <c r="P15" s="125"/>
    </row>
    <row r="16" spans="1:16" ht="18" customHeight="1" thickBot="1">
      <c r="A16" s="247"/>
      <c r="B16" s="606"/>
      <c r="C16" s="607"/>
      <c r="D16" s="150" t="s">
        <v>139</v>
      </c>
      <c r="E16" s="572">
        <v>0</v>
      </c>
      <c r="F16" s="573"/>
      <c r="G16" s="191"/>
      <c r="H16" s="574"/>
      <c r="I16" s="574"/>
      <c r="J16" s="574"/>
      <c r="K16" s="574"/>
      <c r="L16" s="574"/>
      <c r="M16" s="574"/>
      <c r="N16" s="575"/>
      <c r="O16" s="251"/>
      <c r="P16" s="125"/>
    </row>
    <row r="17" spans="1:16" ht="18" customHeight="1" thickBot="1">
      <c r="A17" s="247"/>
      <c r="B17" s="606"/>
      <c r="C17" s="607"/>
      <c r="D17" s="254" t="s">
        <v>241</v>
      </c>
      <c r="E17" s="613"/>
      <c r="F17" s="614"/>
      <c r="G17" s="614"/>
      <c r="H17" s="614"/>
      <c r="I17" s="614"/>
      <c r="J17" s="614"/>
      <c r="K17" s="614"/>
      <c r="L17" s="614"/>
      <c r="M17" s="614"/>
      <c r="N17" s="615"/>
      <c r="O17" s="251"/>
      <c r="P17" s="125"/>
    </row>
    <row r="18" spans="1:16" ht="69" customHeight="1" thickBot="1">
      <c r="A18" s="247"/>
      <c r="B18" s="606"/>
      <c r="C18" s="607"/>
      <c r="D18" s="254" t="s">
        <v>242</v>
      </c>
      <c r="E18" s="641"/>
      <c r="F18" s="642"/>
      <c r="G18" s="642"/>
      <c r="H18" s="642"/>
      <c r="I18" s="642"/>
      <c r="J18" s="642"/>
      <c r="K18" s="642"/>
      <c r="L18" s="642"/>
      <c r="M18" s="642"/>
      <c r="N18" s="643"/>
      <c r="O18" s="251"/>
      <c r="P18" s="125"/>
    </row>
    <row r="19" spans="1:16" ht="18" customHeight="1" thickBot="1">
      <c r="A19" s="247"/>
      <c r="B19" s="606"/>
      <c r="C19" s="607"/>
      <c r="D19" s="254" t="s">
        <v>51</v>
      </c>
      <c r="E19" s="610"/>
      <c r="F19" s="611"/>
      <c r="G19" s="151" t="s">
        <v>243</v>
      </c>
      <c r="H19" s="611"/>
      <c r="I19" s="611"/>
      <c r="J19" s="611"/>
      <c r="K19" s="611"/>
      <c r="L19" s="611"/>
      <c r="M19" s="611"/>
      <c r="N19" s="612"/>
      <c r="O19" s="251"/>
      <c r="P19" s="125"/>
    </row>
    <row r="20" spans="1:16" ht="18" customHeight="1" thickBot="1">
      <c r="A20" s="247"/>
      <c r="B20" s="606"/>
      <c r="C20" s="607"/>
      <c r="D20" s="254" t="s">
        <v>140</v>
      </c>
      <c r="E20" s="610"/>
      <c r="F20" s="611"/>
      <c r="G20" s="151" t="s">
        <v>243</v>
      </c>
      <c r="H20" s="611"/>
      <c r="I20" s="611"/>
      <c r="J20" s="611"/>
      <c r="K20" s="611"/>
      <c r="L20" s="611"/>
      <c r="M20" s="611"/>
      <c r="N20" s="612"/>
      <c r="O20" s="251"/>
      <c r="P20" s="125"/>
    </row>
    <row r="21" spans="1:16" ht="18" customHeight="1" thickBot="1">
      <c r="A21" s="247"/>
      <c r="B21" s="606"/>
      <c r="C21" s="607"/>
      <c r="D21" s="254" t="s">
        <v>141</v>
      </c>
      <c r="E21" s="236" t="s">
        <v>141</v>
      </c>
      <c r="F21" s="679"/>
      <c r="G21" s="680"/>
      <c r="H21" s="681" t="s">
        <v>244</v>
      </c>
      <c r="I21" s="682"/>
      <c r="J21" s="682"/>
      <c r="K21" s="682"/>
      <c r="L21" s="682"/>
      <c r="M21" s="682"/>
      <c r="N21" s="255"/>
      <c r="O21" s="251"/>
      <c r="P21" s="125"/>
    </row>
    <row r="22" spans="1:16" ht="18" customHeight="1" thickBot="1">
      <c r="A22" s="247"/>
      <c r="B22" s="608"/>
      <c r="C22" s="609"/>
      <c r="D22" s="256" t="s">
        <v>142</v>
      </c>
      <c r="E22" s="257" t="s">
        <v>143</v>
      </c>
      <c r="F22" s="683"/>
      <c r="G22" s="684"/>
      <c r="H22" s="258"/>
      <c r="I22" s="259"/>
      <c r="J22" s="259"/>
      <c r="K22" s="259"/>
      <c r="L22" s="259"/>
      <c r="M22" s="259"/>
      <c r="N22" s="157"/>
      <c r="O22" s="251"/>
      <c r="P22" s="125"/>
    </row>
    <row r="23" spans="1:18" ht="18" customHeight="1" thickBot="1">
      <c r="A23" s="247"/>
      <c r="B23" s="616" t="s">
        <v>220</v>
      </c>
      <c r="C23" s="617"/>
      <c r="D23" s="618"/>
      <c r="E23" s="183" t="s">
        <v>144</v>
      </c>
      <c r="F23" s="622"/>
      <c r="G23" s="623"/>
      <c r="H23" s="158"/>
      <c r="I23" s="159"/>
      <c r="J23" s="159"/>
      <c r="K23" s="159"/>
      <c r="L23" s="159"/>
      <c r="M23" s="159"/>
      <c r="N23" s="160"/>
      <c r="O23" s="260"/>
      <c r="P23" s="161"/>
      <c r="Q23" s="125"/>
      <c r="R23" s="125"/>
    </row>
    <row r="24" spans="1:18" ht="18" customHeight="1" thickBot="1">
      <c r="A24" s="247"/>
      <c r="B24" s="619"/>
      <c r="C24" s="620"/>
      <c r="D24" s="621"/>
      <c r="E24" s="221" t="s">
        <v>174</v>
      </c>
      <c r="F24" s="192"/>
      <c r="G24" s="651" t="s">
        <v>245</v>
      </c>
      <c r="H24" s="652"/>
      <c r="I24" s="652"/>
      <c r="J24" s="652"/>
      <c r="K24" s="652"/>
      <c r="L24" s="652"/>
      <c r="M24" s="652"/>
      <c r="N24" s="653"/>
      <c r="O24" s="261"/>
      <c r="P24" s="142"/>
      <c r="Q24" s="125"/>
      <c r="R24" s="125"/>
    </row>
    <row r="25" spans="1:17" ht="27" customHeight="1" thickBot="1">
      <c r="A25" s="247"/>
      <c r="B25" s="624" t="s">
        <v>246</v>
      </c>
      <c r="C25" s="625"/>
      <c r="D25" s="626"/>
      <c r="E25" s="200" t="s">
        <v>187</v>
      </c>
      <c r="F25" s="222"/>
      <c r="G25" s="677"/>
      <c r="H25" s="678"/>
      <c r="I25" s="262"/>
      <c r="J25" s="262"/>
      <c r="K25" s="262"/>
      <c r="L25" s="635" t="s">
        <v>176</v>
      </c>
      <c r="M25" s="636"/>
      <c r="N25" s="637"/>
      <c r="O25" s="263"/>
      <c r="P25" s="163"/>
      <c r="Q25" s="163"/>
    </row>
    <row r="26" spans="1:16" ht="25.5" customHeight="1" thickBot="1">
      <c r="A26" s="247"/>
      <c r="B26" s="627"/>
      <c r="C26" s="628"/>
      <c r="D26" s="629"/>
      <c r="E26" s="201" t="s">
        <v>188</v>
      </c>
      <c r="F26" s="638"/>
      <c r="G26" s="639"/>
      <c r="H26" s="639"/>
      <c r="I26" s="639"/>
      <c r="J26" s="639"/>
      <c r="K26" s="639"/>
      <c r="L26" s="565"/>
      <c r="M26" s="566"/>
      <c r="N26" s="567"/>
      <c r="O26" s="264"/>
      <c r="P26" s="165"/>
    </row>
    <row r="27" spans="1:16" ht="25.5" customHeight="1" thickBot="1">
      <c r="A27" s="247"/>
      <c r="B27" s="630"/>
      <c r="C27" s="631"/>
      <c r="D27" s="632"/>
      <c r="E27" s="201" t="s">
        <v>189</v>
      </c>
      <c r="F27" s="638"/>
      <c r="G27" s="639"/>
      <c r="H27" s="639"/>
      <c r="I27" s="639"/>
      <c r="J27" s="639"/>
      <c r="K27" s="640"/>
      <c r="L27" s="565"/>
      <c r="M27" s="566"/>
      <c r="N27" s="567"/>
      <c r="O27" s="264"/>
      <c r="P27" s="165"/>
    </row>
    <row r="28" spans="1:17" ht="18" customHeight="1" thickBot="1">
      <c r="A28" s="247"/>
      <c r="B28" s="624" t="s">
        <v>247</v>
      </c>
      <c r="C28" s="625"/>
      <c r="D28" s="626"/>
      <c r="E28" s="193" t="s">
        <v>175</v>
      </c>
      <c r="F28" s="196"/>
      <c r="G28" s="663"/>
      <c r="H28" s="664"/>
      <c r="I28" s="197"/>
      <c r="J28" s="197"/>
      <c r="K28" s="197"/>
      <c r="L28" s="665" t="s">
        <v>176</v>
      </c>
      <c r="M28" s="666"/>
      <c r="N28" s="667"/>
      <c r="O28" s="263"/>
      <c r="P28" s="163"/>
      <c r="Q28" s="163"/>
    </row>
    <row r="29" spans="1:16" ht="25.5" customHeight="1" thickBot="1">
      <c r="A29" s="247"/>
      <c r="B29" s="627"/>
      <c r="C29" s="628"/>
      <c r="D29" s="629"/>
      <c r="E29" s="195" t="s">
        <v>177</v>
      </c>
      <c r="F29" s="638"/>
      <c r="G29" s="639"/>
      <c r="H29" s="639"/>
      <c r="I29" s="639"/>
      <c r="J29" s="639"/>
      <c r="K29" s="639"/>
      <c r="L29" s="565"/>
      <c r="M29" s="566"/>
      <c r="N29" s="567"/>
      <c r="O29" s="264"/>
      <c r="P29" s="165"/>
    </row>
    <row r="30" spans="1:16" ht="18" customHeight="1" thickBot="1">
      <c r="A30" s="247"/>
      <c r="B30" s="627"/>
      <c r="C30" s="628"/>
      <c r="D30" s="629"/>
      <c r="E30" s="198" t="s">
        <v>178</v>
      </c>
      <c r="F30" s="184"/>
      <c r="G30" s="151" t="s">
        <v>243</v>
      </c>
      <c r="H30" s="611"/>
      <c r="I30" s="611"/>
      <c r="J30" s="611"/>
      <c r="K30" s="611"/>
      <c r="L30" s="611"/>
      <c r="M30" s="611"/>
      <c r="N30" s="612"/>
      <c r="O30" s="251"/>
      <c r="P30" s="125"/>
    </row>
    <row r="31" spans="1:16" ht="18" customHeight="1" thickBot="1">
      <c r="A31" s="247"/>
      <c r="B31" s="627"/>
      <c r="C31" s="628"/>
      <c r="D31" s="629"/>
      <c r="E31" s="198" t="s">
        <v>248</v>
      </c>
      <c r="F31" s="184"/>
      <c r="G31" s="151" t="s">
        <v>243</v>
      </c>
      <c r="H31" s="611"/>
      <c r="I31" s="611"/>
      <c r="J31" s="611"/>
      <c r="K31" s="611"/>
      <c r="L31" s="611"/>
      <c r="M31" s="611"/>
      <c r="N31" s="612"/>
      <c r="O31" s="251"/>
      <c r="P31" s="125"/>
    </row>
    <row r="32" spans="1:16" ht="27" customHeight="1" thickBot="1">
      <c r="A32" s="247"/>
      <c r="B32" s="630"/>
      <c r="C32" s="631"/>
      <c r="D32" s="632"/>
      <c r="E32" s="199" t="s">
        <v>249</v>
      </c>
      <c r="F32" s="622"/>
      <c r="G32" s="623"/>
      <c r="H32" s="674" t="s">
        <v>180</v>
      </c>
      <c r="I32" s="675"/>
      <c r="J32" s="675"/>
      <c r="K32" s="675"/>
      <c r="L32" s="675"/>
      <c r="M32" s="675"/>
      <c r="N32" s="676"/>
      <c r="O32" s="251"/>
      <c r="P32" s="125"/>
    </row>
    <row r="33" spans="1:15" s="167" customFormat="1" ht="21" customHeight="1" thickBot="1">
      <c r="A33" s="273"/>
      <c r="B33" s="668" t="s">
        <v>250</v>
      </c>
      <c r="C33" s="669"/>
      <c r="D33" s="129" t="s">
        <v>191</v>
      </c>
      <c r="E33" s="218"/>
      <c r="F33" s="271"/>
      <c r="G33" s="219"/>
      <c r="H33" s="219"/>
      <c r="I33" s="219"/>
      <c r="J33" s="219"/>
      <c r="K33" s="219"/>
      <c r="L33" s="219"/>
      <c r="M33" s="219"/>
      <c r="N33" s="272"/>
      <c r="O33" s="251"/>
    </row>
    <row r="34" spans="1:15" s="167" customFormat="1" ht="21" customHeight="1" thickBot="1">
      <c r="A34" s="273"/>
      <c r="B34" s="670"/>
      <c r="C34" s="671"/>
      <c r="D34" s="129" t="s">
        <v>143</v>
      </c>
      <c r="E34" s="576"/>
      <c r="F34" s="577"/>
      <c r="G34" s="577"/>
      <c r="H34" s="577"/>
      <c r="I34" s="577"/>
      <c r="J34" s="577"/>
      <c r="K34" s="577"/>
      <c r="L34" s="577"/>
      <c r="M34" s="577"/>
      <c r="N34" s="578"/>
      <c r="O34" s="251"/>
    </row>
    <row r="35" spans="1:15" s="167" customFormat="1" ht="21" customHeight="1" thickBot="1">
      <c r="A35" s="273"/>
      <c r="B35" s="670"/>
      <c r="C35" s="671"/>
      <c r="D35" s="129" t="s">
        <v>208</v>
      </c>
      <c r="E35" s="579"/>
      <c r="F35" s="580"/>
      <c r="G35" s="580"/>
      <c r="H35" s="580"/>
      <c r="I35" s="580"/>
      <c r="J35" s="580"/>
      <c r="K35" s="580"/>
      <c r="L35" s="580"/>
      <c r="M35" s="580"/>
      <c r="N35" s="581"/>
      <c r="O35" s="251"/>
    </row>
    <row r="36" spans="1:15" s="167" customFormat="1" ht="21" customHeight="1" thickBot="1">
      <c r="A36" s="273"/>
      <c r="B36" s="672"/>
      <c r="C36" s="673"/>
      <c r="D36" s="129" t="s">
        <v>209</v>
      </c>
      <c r="E36" s="576"/>
      <c r="F36" s="577"/>
      <c r="G36" s="577"/>
      <c r="H36" s="577"/>
      <c r="I36" s="577"/>
      <c r="J36" s="577"/>
      <c r="K36" s="577"/>
      <c r="L36" s="577"/>
      <c r="M36" s="577"/>
      <c r="N36" s="578"/>
      <c r="O36" s="251"/>
    </row>
    <row r="37" spans="1:16" s="167" customFormat="1" ht="20.25" customHeight="1" thickBot="1">
      <c r="A37" s="274"/>
      <c r="B37" s="265"/>
      <c r="C37" s="266"/>
      <c r="D37" s="266"/>
      <c r="E37" s="267"/>
      <c r="F37" s="268"/>
      <c r="G37" s="268"/>
      <c r="H37" s="268"/>
      <c r="I37" s="268"/>
      <c r="J37" s="268"/>
      <c r="K37" s="268"/>
      <c r="L37" s="268"/>
      <c r="M37" s="268"/>
      <c r="N37" s="268"/>
      <c r="O37" s="269"/>
      <c r="P37" s="166"/>
    </row>
    <row r="38" spans="2:3" ht="13.5" customHeight="1" thickBot="1" thickTop="1">
      <c r="B38" s="168"/>
      <c r="C38" s="168"/>
    </row>
    <row r="39" spans="2:7" s="172" customFormat="1" ht="10.5" customHeight="1" thickBot="1">
      <c r="B39" s="170" t="s">
        <v>69</v>
      </c>
      <c r="C39" s="171"/>
      <c r="D39" s="172" t="s">
        <v>70</v>
      </c>
      <c r="G39" s="173"/>
    </row>
    <row r="40" spans="2:7" s="172" customFormat="1" ht="11.25" thickBot="1">
      <c r="B40" s="170"/>
      <c r="C40" s="270"/>
      <c r="D40" s="172" t="s">
        <v>145</v>
      </c>
      <c r="G40" s="173"/>
    </row>
    <row r="41" spans="2:14" s="172" customFormat="1" ht="10.5">
      <c r="B41" s="172" t="s">
        <v>72</v>
      </c>
      <c r="C41" s="662" t="s">
        <v>146</v>
      </c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</row>
  </sheetData>
  <sheetProtection password="CC67" sheet="1"/>
  <mergeCells count="52">
    <mergeCell ref="H2:M2"/>
    <mergeCell ref="B3:N3"/>
    <mergeCell ref="B4:D5"/>
    <mergeCell ref="F4:G4"/>
    <mergeCell ref="F5:G5"/>
    <mergeCell ref="B6:D7"/>
    <mergeCell ref="F6:G6"/>
    <mergeCell ref="F7:G7"/>
    <mergeCell ref="B10:N10"/>
    <mergeCell ref="B11:C22"/>
    <mergeCell ref="F11:G11"/>
    <mergeCell ref="E12:F12"/>
    <mergeCell ref="G12:H12"/>
    <mergeCell ref="J12:N12"/>
    <mergeCell ref="D13:N13"/>
    <mergeCell ref="E14:G14"/>
    <mergeCell ref="E15:N15"/>
    <mergeCell ref="E16:F16"/>
    <mergeCell ref="H16:N16"/>
    <mergeCell ref="E17:N17"/>
    <mergeCell ref="E18:N18"/>
    <mergeCell ref="E19:F19"/>
    <mergeCell ref="H19:N19"/>
    <mergeCell ref="E20:F20"/>
    <mergeCell ref="H20:N20"/>
    <mergeCell ref="L27:N27"/>
    <mergeCell ref="F21:G21"/>
    <mergeCell ref="H21:M21"/>
    <mergeCell ref="F22:G22"/>
    <mergeCell ref="B23:D24"/>
    <mergeCell ref="F23:G23"/>
    <mergeCell ref="G24:N24"/>
    <mergeCell ref="H30:N30"/>
    <mergeCell ref="H31:N31"/>
    <mergeCell ref="F32:G32"/>
    <mergeCell ref="H32:N32"/>
    <mergeCell ref="B25:D27"/>
    <mergeCell ref="G25:H25"/>
    <mergeCell ref="L25:N25"/>
    <mergeCell ref="F26:K26"/>
    <mergeCell ref="L26:N26"/>
    <mergeCell ref="F27:K27"/>
    <mergeCell ref="E36:N36"/>
    <mergeCell ref="B33:C36"/>
    <mergeCell ref="E34:N34"/>
    <mergeCell ref="E35:N35"/>
    <mergeCell ref="C41:N41"/>
    <mergeCell ref="B28:D32"/>
    <mergeCell ref="G28:H28"/>
    <mergeCell ref="L28:N28"/>
    <mergeCell ref="F29:K29"/>
    <mergeCell ref="L29:N29"/>
  </mergeCells>
  <dataValidations count="10">
    <dataValidation type="list" allowBlank="1" showInputMessage="1" showErrorMessage="1" sqref="F25">
      <formula1>"複数あり,あり,なし"</formula1>
    </dataValidation>
    <dataValidation allowBlank="1" showErrorMessage="1" sqref="F7:G8"/>
    <dataValidation type="list" allowBlank="1" showErrorMessage="1" sqref="F5:G5">
      <formula1>"主任技術者,監理技術者,"</formula1>
    </dataValidation>
    <dataValidation type="list" allowBlank="1" showInputMessage="1" showErrorMessage="1" sqref="F23">
      <formula1>"評定点あり,なし"</formula1>
    </dataValidation>
    <dataValidation type="list" allowBlank="1" showErrorMessage="1" sqref="F11:G11">
      <formula1>"施工実績あり,なし,　"</formula1>
    </dataValidation>
    <dataValidation allowBlank="1" showInputMessage="1" showErrorMessage="1" prompt="入力は&#10;西暦/月/日" sqref="E19:F20 H19:M20 I25:L25 I28:L28 H30:N31 F30:F31 L26:N27 L29:N29 E35"/>
    <dataValidation type="whole" allowBlank="1" showInputMessage="1" showErrorMessage="1" sqref="F24">
      <formula1>0</formula1>
      <formula2>100</formula2>
    </dataValidation>
    <dataValidation type="list" allowBlank="1" showInputMessage="1" showErrorMessage="1" sqref="F28">
      <formula1>"表彰歴あり,,なし"</formula1>
    </dataValidation>
    <dataValidation type="list" allowBlank="1" showErrorMessage="1" sqref="F21:G21 F32:G32">
      <formula1>",監理技術者,主任技術者,現場代理人"</formula1>
    </dataValidation>
    <dataValidation type="list" allowBlank="1" showInputMessage="1" showErrorMessage="1" sqref="E33">
      <formula1>"資格あり,なし"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6"/>
  <sheetViews>
    <sheetView zoomScalePageLayoutView="0" workbookViewId="0" topLeftCell="A1">
      <selection activeCell="A19" sqref="A19:A24"/>
    </sheetView>
  </sheetViews>
  <sheetFormatPr defaultColWidth="9.00390625" defaultRowHeight="13.5"/>
  <cols>
    <col min="2" max="2" width="7.75390625" style="0" customWidth="1"/>
    <col min="3" max="3" width="14.375" style="0" customWidth="1"/>
    <col min="4" max="6" width="5.625" style="0" customWidth="1"/>
    <col min="7" max="7" width="11.25390625" style="0" customWidth="1"/>
    <col min="8" max="8" width="5.625" style="0" customWidth="1"/>
    <col min="11" max="14" width="5.625" style="0" customWidth="1"/>
  </cols>
  <sheetData>
    <row r="1" spans="1:14" ht="14.25" thickBot="1">
      <c r="A1" s="202" t="s">
        <v>217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6" s="128" customFormat="1" ht="15" thickBot="1">
      <c r="A2" s="125"/>
      <c r="B2" s="125"/>
      <c r="C2" s="125"/>
      <c r="D2" s="125"/>
      <c r="E2" s="125"/>
      <c r="H2" s="725" t="s">
        <v>14</v>
      </c>
      <c r="I2" s="726"/>
      <c r="J2" s="727"/>
      <c r="K2" s="728"/>
      <c r="L2" s="728"/>
      <c r="M2" s="729"/>
      <c r="N2" s="130"/>
      <c r="O2" s="125"/>
      <c r="P2" s="125"/>
    </row>
    <row r="3" spans="1:16" s="128" customFormat="1" ht="42" customHeight="1" thickBot="1">
      <c r="A3" s="595" t="s">
        <v>194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5"/>
      <c r="P3" s="125"/>
    </row>
    <row r="4" spans="1:14" s="204" customFormat="1" ht="18" customHeight="1" thickBot="1">
      <c r="A4" s="203" t="s">
        <v>17</v>
      </c>
      <c r="B4" s="730" t="str">
        <f>'様式-共1（JV単体，Ⅰ型，資格）'!C8</f>
        <v>地下鉄南北線長町駅外電灯設備更新工事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2"/>
    </row>
    <row r="5" spans="1:14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12.75" customHeight="1" thickBo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8" customHeight="1">
      <c r="A7" s="702">
        <v>1</v>
      </c>
      <c r="B7" s="712" t="s">
        <v>195</v>
      </c>
      <c r="C7" s="713"/>
      <c r="D7" s="713"/>
      <c r="E7" s="713"/>
      <c r="F7" s="713"/>
      <c r="G7" s="713"/>
      <c r="H7" s="714"/>
      <c r="I7" s="711" t="s">
        <v>107</v>
      </c>
      <c r="J7" s="702"/>
      <c r="K7" s="712"/>
      <c r="L7" s="713"/>
      <c r="M7" s="713"/>
      <c r="N7" s="714"/>
    </row>
    <row r="8" spans="1:14" ht="18" customHeight="1" thickBot="1">
      <c r="A8" s="702"/>
      <c r="B8" s="715"/>
      <c r="C8" s="716"/>
      <c r="D8" s="716"/>
      <c r="E8" s="716"/>
      <c r="F8" s="716"/>
      <c r="G8" s="716"/>
      <c r="H8" s="717"/>
      <c r="I8" s="711"/>
      <c r="J8" s="702"/>
      <c r="K8" s="715"/>
      <c r="L8" s="716"/>
      <c r="M8" s="716"/>
      <c r="N8" s="717"/>
    </row>
    <row r="9" spans="1:14" ht="18" customHeight="1" thickBot="1">
      <c r="A9" s="697"/>
      <c r="B9" s="718" t="s">
        <v>196</v>
      </c>
      <c r="C9" s="719"/>
      <c r="D9" s="704"/>
      <c r="E9" s="705"/>
      <c r="F9" s="705"/>
      <c r="G9" s="705"/>
      <c r="H9" s="710"/>
      <c r="I9" s="711" t="s">
        <v>108</v>
      </c>
      <c r="J9" s="702"/>
      <c r="K9" s="704"/>
      <c r="L9" s="705"/>
      <c r="M9" s="705"/>
      <c r="N9" s="710"/>
    </row>
    <row r="10" spans="1:14" ht="18" customHeight="1" thickBot="1">
      <c r="A10" s="697"/>
      <c r="B10" s="702" t="s">
        <v>197</v>
      </c>
      <c r="C10" s="703"/>
      <c r="D10" s="704"/>
      <c r="E10" s="705"/>
      <c r="F10" s="705"/>
      <c r="G10" s="705"/>
      <c r="H10" s="710"/>
      <c r="I10" s="711" t="s">
        <v>198</v>
      </c>
      <c r="J10" s="702"/>
      <c r="K10" s="704"/>
      <c r="L10" s="705"/>
      <c r="M10" s="705"/>
      <c r="N10" s="710"/>
    </row>
    <row r="11" spans="1:14" ht="18" customHeight="1" thickBot="1">
      <c r="A11" s="697"/>
      <c r="B11" s="702" t="s">
        <v>199</v>
      </c>
      <c r="C11" s="703"/>
      <c r="D11" s="720"/>
      <c r="E11" s="721"/>
      <c r="F11" s="721"/>
      <c r="G11" s="721"/>
      <c r="H11" s="722"/>
      <c r="I11" s="723" t="s">
        <v>200</v>
      </c>
      <c r="J11" s="724"/>
      <c r="K11" s="720"/>
      <c r="L11" s="721"/>
      <c r="M11" s="721"/>
      <c r="N11" s="722"/>
    </row>
    <row r="12" spans="1:14" ht="18" customHeight="1" thickBot="1">
      <c r="A12" s="697"/>
      <c r="B12" s="702" t="s">
        <v>201</v>
      </c>
      <c r="C12" s="703"/>
      <c r="D12" s="704" t="s">
        <v>202</v>
      </c>
      <c r="E12" s="705"/>
      <c r="F12" s="705"/>
      <c r="G12" s="706"/>
      <c r="H12" s="707" t="s">
        <v>210</v>
      </c>
      <c r="I12" s="708"/>
      <c r="J12" s="709" t="s">
        <v>202</v>
      </c>
      <c r="K12" s="705"/>
      <c r="L12" s="705"/>
      <c r="M12" s="705"/>
      <c r="N12" s="710"/>
    </row>
    <row r="13" spans="1:14" ht="18" customHeight="1">
      <c r="A13" s="702">
        <v>2</v>
      </c>
      <c r="B13" s="712" t="s">
        <v>195</v>
      </c>
      <c r="C13" s="713"/>
      <c r="D13" s="713"/>
      <c r="E13" s="713"/>
      <c r="F13" s="713"/>
      <c r="G13" s="713"/>
      <c r="H13" s="714"/>
      <c r="I13" s="711" t="s">
        <v>107</v>
      </c>
      <c r="J13" s="702"/>
      <c r="K13" s="712"/>
      <c r="L13" s="713"/>
      <c r="M13" s="713"/>
      <c r="N13" s="714"/>
    </row>
    <row r="14" spans="1:14" ht="18" customHeight="1" thickBot="1">
      <c r="A14" s="702"/>
      <c r="B14" s="715"/>
      <c r="C14" s="716"/>
      <c r="D14" s="716"/>
      <c r="E14" s="716"/>
      <c r="F14" s="716"/>
      <c r="G14" s="716"/>
      <c r="H14" s="717"/>
      <c r="I14" s="711"/>
      <c r="J14" s="702"/>
      <c r="K14" s="715"/>
      <c r="L14" s="716"/>
      <c r="M14" s="716"/>
      <c r="N14" s="717"/>
    </row>
    <row r="15" spans="1:14" ht="18" customHeight="1" thickBot="1">
      <c r="A15" s="697"/>
      <c r="B15" s="718" t="s">
        <v>196</v>
      </c>
      <c r="C15" s="719"/>
      <c r="D15" s="704"/>
      <c r="E15" s="705"/>
      <c r="F15" s="705"/>
      <c r="G15" s="705"/>
      <c r="H15" s="710"/>
      <c r="I15" s="711" t="s">
        <v>108</v>
      </c>
      <c r="J15" s="702"/>
      <c r="K15" s="704"/>
      <c r="L15" s="705"/>
      <c r="M15" s="705"/>
      <c r="N15" s="710"/>
    </row>
    <row r="16" spans="1:14" ht="18" customHeight="1" thickBot="1">
      <c r="A16" s="697"/>
      <c r="B16" s="702" t="s">
        <v>197</v>
      </c>
      <c r="C16" s="703"/>
      <c r="D16" s="704"/>
      <c r="E16" s="705"/>
      <c r="F16" s="705"/>
      <c r="G16" s="705"/>
      <c r="H16" s="710"/>
      <c r="I16" s="711" t="s">
        <v>198</v>
      </c>
      <c r="J16" s="702"/>
      <c r="K16" s="704"/>
      <c r="L16" s="705"/>
      <c r="M16" s="705"/>
      <c r="N16" s="710"/>
    </row>
    <row r="17" spans="1:14" ht="18" customHeight="1" thickBot="1">
      <c r="A17" s="697"/>
      <c r="B17" s="702" t="s">
        <v>199</v>
      </c>
      <c r="C17" s="703"/>
      <c r="D17" s="720"/>
      <c r="E17" s="721"/>
      <c r="F17" s="721"/>
      <c r="G17" s="721"/>
      <c r="H17" s="722"/>
      <c r="I17" s="723" t="s">
        <v>200</v>
      </c>
      <c r="J17" s="724"/>
      <c r="K17" s="720"/>
      <c r="L17" s="721"/>
      <c r="M17" s="721"/>
      <c r="N17" s="722"/>
    </row>
    <row r="18" spans="1:14" ht="18" customHeight="1" thickBot="1">
      <c r="A18" s="697"/>
      <c r="B18" s="702" t="s">
        <v>201</v>
      </c>
      <c r="C18" s="703"/>
      <c r="D18" s="704" t="s">
        <v>202</v>
      </c>
      <c r="E18" s="705"/>
      <c r="F18" s="705"/>
      <c r="G18" s="706"/>
      <c r="H18" s="707" t="s">
        <v>210</v>
      </c>
      <c r="I18" s="708"/>
      <c r="J18" s="709" t="s">
        <v>202</v>
      </c>
      <c r="K18" s="705"/>
      <c r="L18" s="705"/>
      <c r="M18" s="705"/>
      <c r="N18" s="710"/>
    </row>
    <row r="19" spans="1:14" ht="18" customHeight="1">
      <c r="A19" s="702">
        <v>3</v>
      </c>
      <c r="B19" s="712" t="s">
        <v>195</v>
      </c>
      <c r="C19" s="713"/>
      <c r="D19" s="713"/>
      <c r="E19" s="713"/>
      <c r="F19" s="713"/>
      <c r="G19" s="713"/>
      <c r="H19" s="714"/>
      <c r="I19" s="711" t="s">
        <v>107</v>
      </c>
      <c r="J19" s="702"/>
      <c r="K19" s="712"/>
      <c r="L19" s="713"/>
      <c r="M19" s="713"/>
      <c r="N19" s="714"/>
    </row>
    <row r="20" spans="1:14" ht="18" customHeight="1" thickBot="1">
      <c r="A20" s="702"/>
      <c r="B20" s="715"/>
      <c r="C20" s="716"/>
      <c r="D20" s="716"/>
      <c r="E20" s="716"/>
      <c r="F20" s="716"/>
      <c r="G20" s="716"/>
      <c r="H20" s="717"/>
      <c r="I20" s="711"/>
      <c r="J20" s="702"/>
      <c r="K20" s="715"/>
      <c r="L20" s="716"/>
      <c r="M20" s="716"/>
      <c r="N20" s="717"/>
    </row>
    <row r="21" spans="1:14" ht="18" customHeight="1" thickBot="1">
      <c r="A21" s="697"/>
      <c r="B21" s="718" t="s">
        <v>196</v>
      </c>
      <c r="C21" s="719"/>
      <c r="D21" s="704"/>
      <c r="E21" s="705"/>
      <c r="F21" s="705"/>
      <c r="G21" s="705"/>
      <c r="H21" s="710"/>
      <c r="I21" s="711" t="s">
        <v>108</v>
      </c>
      <c r="J21" s="702"/>
      <c r="K21" s="704"/>
      <c r="L21" s="705"/>
      <c r="M21" s="705"/>
      <c r="N21" s="710"/>
    </row>
    <row r="22" spans="1:14" ht="18" customHeight="1" thickBot="1">
      <c r="A22" s="697"/>
      <c r="B22" s="702" t="s">
        <v>197</v>
      </c>
      <c r="C22" s="703"/>
      <c r="D22" s="704"/>
      <c r="E22" s="705"/>
      <c r="F22" s="705"/>
      <c r="G22" s="705"/>
      <c r="H22" s="710"/>
      <c r="I22" s="711" t="s">
        <v>198</v>
      </c>
      <c r="J22" s="702"/>
      <c r="K22" s="704"/>
      <c r="L22" s="705"/>
      <c r="M22" s="705"/>
      <c r="N22" s="710"/>
    </row>
    <row r="23" spans="1:14" ht="18" customHeight="1" thickBot="1">
      <c r="A23" s="697"/>
      <c r="B23" s="702" t="s">
        <v>199</v>
      </c>
      <c r="C23" s="703"/>
      <c r="D23" s="720"/>
      <c r="E23" s="721"/>
      <c r="F23" s="721"/>
      <c r="G23" s="721"/>
      <c r="H23" s="722"/>
      <c r="I23" s="723" t="s">
        <v>200</v>
      </c>
      <c r="J23" s="724"/>
      <c r="K23" s="720"/>
      <c r="L23" s="721"/>
      <c r="M23" s="721"/>
      <c r="N23" s="722"/>
    </row>
    <row r="24" spans="1:14" ht="18" customHeight="1" thickBot="1">
      <c r="A24" s="697"/>
      <c r="B24" s="702" t="s">
        <v>201</v>
      </c>
      <c r="C24" s="703"/>
      <c r="D24" s="704" t="s">
        <v>202</v>
      </c>
      <c r="E24" s="705"/>
      <c r="F24" s="705"/>
      <c r="G24" s="706"/>
      <c r="H24" s="707" t="s">
        <v>210</v>
      </c>
      <c r="I24" s="708"/>
      <c r="J24" s="709" t="s">
        <v>202</v>
      </c>
      <c r="K24" s="705"/>
      <c r="L24" s="705"/>
      <c r="M24" s="705"/>
      <c r="N24" s="710"/>
    </row>
    <row r="25" spans="1:14" ht="18" customHeight="1">
      <c r="A25" s="702">
        <v>4</v>
      </c>
      <c r="B25" s="712" t="s">
        <v>195</v>
      </c>
      <c r="C25" s="713"/>
      <c r="D25" s="713"/>
      <c r="E25" s="713"/>
      <c r="F25" s="713"/>
      <c r="G25" s="713"/>
      <c r="H25" s="714"/>
      <c r="I25" s="711" t="s">
        <v>107</v>
      </c>
      <c r="J25" s="702"/>
      <c r="K25" s="712"/>
      <c r="L25" s="713"/>
      <c r="M25" s="713"/>
      <c r="N25" s="714"/>
    </row>
    <row r="26" spans="1:14" ht="18" customHeight="1" thickBot="1">
      <c r="A26" s="702"/>
      <c r="B26" s="715"/>
      <c r="C26" s="716"/>
      <c r="D26" s="716"/>
      <c r="E26" s="716"/>
      <c r="F26" s="716"/>
      <c r="G26" s="716"/>
      <c r="H26" s="717"/>
      <c r="I26" s="711"/>
      <c r="J26" s="702"/>
      <c r="K26" s="715"/>
      <c r="L26" s="716"/>
      <c r="M26" s="716"/>
      <c r="N26" s="717"/>
    </row>
    <row r="27" spans="1:14" ht="18" customHeight="1" thickBot="1">
      <c r="A27" s="697"/>
      <c r="B27" s="718" t="s">
        <v>196</v>
      </c>
      <c r="C27" s="719"/>
      <c r="D27" s="704"/>
      <c r="E27" s="705"/>
      <c r="F27" s="705"/>
      <c r="G27" s="705"/>
      <c r="H27" s="710"/>
      <c r="I27" s="711" t="s">
        <v>108</v>
      </c>
      <c r="J27" s="702"/>
      <c r="K27" s="704"/>
      <c r="L27" s="705"/>
      <c r="M27" s="705"/>
      <c r="N27" s="710"/>
    </row>
    <row r="28" spans="1:14" ht="18" customHeight="1" thickBot="1">
      <c r="A28" s="697"/>
      <c r="B28" s="702" t="s">
        <v>197</v>
      </c>
      <c r="C28" s="703"/>
      <c r="D28" s="704"/>
      <c r="E28" s="705"/>
      <c r="F28" s="705"/>
      <c r="G28" s="705"/>
      <c r="H28" s="710"/>
      <c r="I28" s="711" t="s">
        <v>198</v>
      </c>
      <c r="J28" s="702"/>
      <c r="K28" s="704"/>
      <c r="L28" s="705"/>
      <c r="M28" s="705"/>
      <c r="N28" s="710"/>
    </row>
    <row r="29" spans="1:14" ht="18" customHeight="1" thickBot="1">
      <c r="A29" s="697"/>
      <c r="B29" s="702" t="s">
        <v>199</v>
      </c>
      <c r="C29" s="703"/>
      <c r="D29" s="720"/>
      <c r="E29" s="721"/>
      <c r="F29" s="721"/>
      <c r="G29" s="721"/>
      <c r="H29" s="722"/>
      <c r="I29" s="723" t="s">
        <v>200</v>
      </c>
      <c r="J29" s="724"/>
      <c r="K29" s="720"/>
      <c r="L29" s="721"/>
      <c r="M29" s="721"/>
      <c r="N29" s="722"/>
    </row>
    <row r="30" spans="1:14" ht="18" customHeight="1" thickBot="1">
      <c r="A30" s="697"/>
      <c r="B30" s="702" t="s">
        <v>201</v>
      </c>
      <c r="C30" s="703"/>
      <c r="D30" s="704" t="s">
        <v>202</v>
      </c>
      <c r="E30" s="705"/>
      <c r="F30" s="705"/>
      <c r="G30" s="706"/>
      <c r="H30" s="707" t="s">
        <v>210</v>
      </c>
      <c r="I30" s="708"/>
      <c r="J30" s="709" t="s">
        <v>202</v>
      </c>
      <c r="K30" s="705"/>
      <c r="L30" s="705"/>
      <c r="M30" s="705"/>
      <c r="N30" s="710"/>
    </row>
    <row r="31" spans="1:14" ht="18" customHeight="1">
      <c r="A31" s="702">
        <v>5</v>
      </c>
      <c r="B31" s="712" t="s">
        <v>195</v>
      </c>
      <c r="C31" s="713"/>
      <c r="D31" s="713"/>
      <c r="E31" s="713"/>
      <c r="F31" s="713"/>
      <c r="G31" s="713"/>
      <c r="H31" s="714"/>
      <c r="I31" s="711" t="s">
        <v>107</v>
      </c>
      <c r="J31" s="702"/>
      <c r="K31" s="712"/>
      <c r="L31" s="713"/>
      <c r="M31" s="713"/>
      <c r="N31" s="714"/>
    </row>
    <row r="32" spans="1:14" ht="18" customHeight="1" thickBot="1">
      <c r="A32" s="702"/>
      <c r="B32" s="715"/>
      <c r="C32" s="716"/>
      <c r="D32" s="716"/>
      <c r="E32" s="716"/>
      <c r="F32" s="716"/>
      <c r="G32" s="716"/>
      <c r="H32" s="717"/>
      <c r="I32" s="711"/>
      <c r="J32" s="702"/>
      <c r="K32" s="715"/>
      <c r="L32" s="716"/>
      <c r="M32" s="716"/>
      <c r="N32" s="717"/>
    </row>
    <row r="33" spans="1:14" ht="18" customHeight="1" thickBot="1">
      <c r="A33" s="697"/>
      <c r="B33" s="718" t="s">
        <v>196</v>
      </c>
      <c r="C33" s="719"/>
      <c r="D33" s="704"/>
      <c r="E33" s="705"/>
      <c r="F33" s="705"/>
      <c r="G33" s="705"/>
      <c r="H33" s="710"/>
      <c r="I33" s="711" t="s">
        <v>108</v>
      </c>
      <c r="J33" s="702"/>
      <c r="K33" s="704"/>
      <c r="L33" s="705"/>
      <c r="M33" s="705"/>
      <c r="N33" s="710"/>
    </row>
    <row r="34" spans="1:14" ht="18" customHeight="1" thickBot="1">
      <c r="A34" s="697"/>
      <c r="B34" s="702" t="s">
        <v>197</v>
      </c>
      <c r="C34" s="703"/>
      <c r="D34" s="704"/>
      <c r="E34" s="705"/>
      <c r="F34" s="705"/>
      <c r="G34" s="705"/>
      <c r="H34" s="710"/>
      <c r="I34" s="711" t="s">
        <v>198</v>
      </c>
      <c r="J34" s="702"/>
      <c r="K34" s="704"/>
      <c r="L34" s="705"/>
      <c r="M34" s="705"/>
      <c r="N34" s="710"/>
    </row>
    <row r="35" spans="1:14" ht="18" customHeight="1" thickBot="1">
      <c r="A35" s="697"/>
      <c r="B35" s="702" t="s">
        <v>201</v>
      </c>
      <c r="C35" s="703"/>
      <c r="D35" s="704" t="s">
        <v>202</v>
      </c>
      <c r="E35" s="705"/>
      <c r="F35" s="705"/>
      <c r="G35" s="706"/>
      <c r="H35" s="707" t="s">
        <v>210</v>
      </c>
      <c r="I35" s="708"/>
      <c r="J35" s="709" t="s">
        <v>202</v>
      </c>
      <c r="K35" s="705"/>
      <c r="L35" s="705"/>
      <c r="M35" s="705"/>
      <c r="N35" s="710"/>
    </row>
    <row r="36" spans="1:14" ht="8.25" customHeight="1">
      <c r="A36" s="206"/>
      <c r="B36" s="206"/>
      <c r="C36" s="206"/>
      <c r="D36" s="205"/>
      <c r="E36" s="205"/>
      <c r="F36" s="205"/>
      <c r="G36" s="205"/>
      <c r="H36" s="205"/>
      <c r="I36" s="205"/>
      <c r="J36" s="205"/>
      <c r="K36" s="205"/>
      <c r="L36" s="205"/>
      <c r="M36" s="206"/>
      <c r="N36" s="206"/>
    </row>
    <row r="37" spans="1:14" s="106" customFormat="1" ht="18" customHeight="1">
      <c r="A37" s="697" t="s">
        <v>213</v>
      </c>
      <c r="B37" s="697"/>
      <c r="C37" s="697"/>
      <c r="D37" s="698" t="s">
        <v>203</v>
      </c>
      <c r="E37" s="698"/>
      <c r="F37" s="698"/>
      <c r="G37" s="698"/>
      <c r="H37" s="698"/>
      <c r="I37" s="698"/>
      <c r="J37" s="698"/>
      <c r="K37" s="698"/>
      <c r="L37" s="699" t="s">
        <v>211</v>
      </c>
      <c r="M37" s="700"/>
      <c r="N37" s="701"/>
    </row>
    <row r="38" spans="1:14" ht="14.25" thickBo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 s="211" customFormat="1" ht="12" thickBot="1">
      <c r="A39" s="207" t="s">
        <v>69</v>
      </c>
      <c r="B39" s="208"/>
      <c r="C39" s="209" t="s">
        <v>145</v>
      </c>
      <c r="D39" s="210"/>
      <c r="E39" s="209"/>
      <c r="F39" s="209"/>
      <c r="G39" s="210"/>
      <c r="H39" s="210"/>
      <c r="I39" s="210"/>
      <c r="J39" s="210"/>
      <c r="K39" s="210"/>
      <c r="L39" s="210"/>
      <c r="M39" s="210"/>
      <c r="N39" s="210"/>
    </row>
    <row r="40" spans="1:14" s="211" customFormat="1" ht="11.25">
      <c r="A40" s="212" t="s">
        <v>72</v>
      </c>
      <c r="B40" s="213" t="s">
        <v>204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 s="211" customFormat="1" ht="11.25">
      <c r="A41" s="212"/>
      <c r="B41" s="213" t="s">
        <v>212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  <row r="42" spans="1:14" s="211" customFormat="1" ht="11.25">
      <c r="A42" s="212" t="s">
        <v>106</v>
      </c>
      <c r="B42" s="210" t="s">
        <v>205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</row>
    <row r="43" spans="1:14" s="211" customFormat="1" ht="11.25">
      <c r="A43" s="212" t="s">
        <v>206</v>
      </c>
      <c r="B43" s="214" t="s">
        <v>207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ht="13.5">
      <c r="A44" s="215"/>
      <c r="B44" s="216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N44" s="216"/>
    </row>
    <row r="45" spans="1:12" ht="13.5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</row>
    <row r="46" spans="1:12" ht="13.5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</row>
  </sheetData>
  <sheetProtection password="CC67" sheet="1"/>
  <mergeCells count="103">
    <mergeCell ref="H2:I2"/>
    <mergeCell ref="J2:M2"/>
    <mergeCell ref="A3:N3"/>
    <mergeCell ref="B4:N4"/>
    <mergeCell ref="A7:A12"/>
    <mergeCell ref="B7:H8"/>
    <mergeCell ref="I7:J8"/>
    <mergeCell ref="K7:N8"/>
    <mergeCell ref="B9:C9"/>
    <mergeCell ref="D9:H9"/>
    <mergeCell ref="I9:J9"/>
    <mergeCell ref="K9:N9"/>
    <mergeCell ref="B10:C10"/>
    <mergeCell ref="D10:H10"/>
    <mergeCell ref="I10:J10"/>
    <mergeCell ref="K10:N10"/>
    <mergeCell ref="B11:C11"/>
    <mergeCell ref="D11:H11"/>
    <mergeCell ref="I11:J11"/>
    <mergeCell ref="K11:N11"/>
    <mergeCell ref="B12:C12"/>
    <mergeCell ref="D12:G12"/>
    <mergeCell ref="H12:I12"/>
    <mergeCell ref="J12:N12"/>
    <mergeCell ref="A13:A18"/>
    <mergeCell ref="B13:H14"/>
    <mergeCell ref="I13:J14"/>
    <mergeCell ref="K13:N14"/>
    <mergeCell ref="B15:C15"/>
    <mergeCell ref="D15:H15"/>
    <mergeCell ref="I15:J15"/>
    <mergeCell ref="K15:N15"/>
    <mergeCell ref="B16:C16"/>
    <mergeCell ref="D16:H16"/>
    <mergeCell ref="I16:J16"/>
    <mergeCell ref="K16:N16"/>
    <mergeCell ref="B17:C17"/>
    <mergeCell ref="D17:H17"/>
    <mergeCell ref="I17:J17"/>
    <mergeCell ref="K17:N17"/>
    <mergeCell ref="B18:C18"/>
    <mergeCell ref="D18:G18"/>
    <mergeCell ref="H18:I18"/>
    <mergeCell ref="J18:N18"/>
    <mergeCell ref="A19:A24"/>
    <mergeCell ref="B19:H20"/>
    <mergeCell ref="I19:J20"/>
    <mergeCell ref="K19:N20"/>
    <mergeCell ref="B21:C21"/>
    <mergeCell ref="D21:H21"/>
    <mergeCell ref="I21:J21"/>
    <mergeCell ref="K21:N21"/>
    <mergeCell ref="B22:C22"/>
    <mergeCell ref="D22:H22"/>
    <mergeCell ref="I22:J22"/>
    <mergeCell ref="K22:N22"/>
    <mergeCell ref="B23:C23"/>
    <mergeCell ref="D23:H23"/>
    <mergeCell ref="I23:J23"/>
    <mergeCell ref="K23:N23"/>
    <mergeCell ref="B24:C24"/>
    <mergeCell ref="D24:G24"/>
    <mergeCell ref="H24:I24"/>
    <mergeCell ref="J24:N24"/>
    <mergeCell ref="A25:A30"/>
    <mergeCell ref="B25:H26"/>
    <mergeCell ref="I25:J26"/>
    <mergeCell ref="K25:N26"/>
    <mergeCell ref="B27:C27"/>
    <mergeCell ref="D27:H27"/>
    <mergeCell ref="I27:J27"/>
    <mergeCell ref="K27:N27"/>
    <mergeCell ref="B28:C28"/>
    <mergeCell ref="D28:H28"/>
    <mergeCell ref="I28:J28"/>
    <mergeCell ref="K28:N28"/>
    <mergeCell ref="B29:C29"/>
    <mergeCell ref="D29:H29"/>
    <mergeCell ref="I29:J29"/>
    <mergeCell ref="K29:N29"/>
    <mergeCell ref="B30:C30"/>
    <mergeCell ref="D30:G30"/>
    <mergeCell ref="H30:I30"/>
    <mergeCell ref="J30:N30"/>
    <mergeCell ref="A31:A35"/>
    <mergeCell ref="B31:H32"/>
    <mergeCell ref="I31:J32"/>
    <mergeCell ref="K31:N32"/>
    <mergeCell ref="B33:C33"/>
    <mergeCell ref="D33:H33"/>
    <mergeCell ref="I33:J33"/>
    <mergeCell ref="K33:N33"/>
    <mergeCell ref="B34:C34"/>
    <mergeCell ref="D34:H34"/>
    <mergeCell ref="I34:J34"/>
    <mergeCell ref="K34:N34"/>
    <mergeCell ref="A37:C37"/>
    <mergeCell ref="D37:K37"/>
    <mergeCell ref="L37:N37"/>
    <mergeCell ref="B35:C35"/>
    <mergeCell ref="D35:G35"/>
    <mergeCell ref="H35:I35"/>
    <mergeCell ref="J35:N3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N40"/>
  <sheetViews>
    <sheetView showGridLines="0" zoomScalePageLayoutView="0" workbookViewId="0" topLeftCell="A1">
      <selection activeCell="C32" sqref="C32:L32"/>
    </sheetView>
  </sheetViews>
  <sheetFormatPr defaultColWidth="9.00390625" defaultRowHeight="13.5"/>
  <cols>
    <col min="1" max="1" width="2.625" style="85" customWidth="1"/>
    <col min="2" max="2" width="3.125" style="85" customWidth="1"/>
    <col min="3" max="3" width="17.125" style="85" customWidth="1"/>
    <col min="4" max="4" width="32.75390625" style="85" customWidth="1"/>
    <col min="5" max="5" width="10.625" style="86" customWidth="1"/>
    <col min="6" max="11" width="2.875" style="85" customWidth="1"/>
    <col min="12" max="12" width="4.625" style="85" customWidth="1"/>
    <col min="13" max="13" width="2.625" style="85" customWidth="1"/>
    <col min="14" max="21" width="9.125" style="85" customWidth="1"/>
    <col min="22" max="16384" width="9.00390625" style="85" customWidth="1"/>
  </cols>
  <sheetData>
    <row r="1" ht="12" customHeight="1"/>
    <row r="2" spans="2:14" ht="12.75" thickBot="1">
      <c r="B2" s="760" t="s">
        <v>218</v>
      </c>
      <c r="C2" s="760"/>
      <c r="D2" s="84"/>
      <c r="E2" s="62"/>
      <c r="F2" s="84"/>
      <c r="G2" s="84"/>
      <c r="H2" s="84"/>
      <c r="I2" s="84"/>
      <c r="J2" s="84"/>
      <c r="K2" s="84"/>
      <c r="L2" s="72"/>
      <c r="M2" s="84"/>
      <c r="N2" s="84"/>
    </row>
    <row r="3" spans="3:14" ht="14.25" customHeight="1" thickBot="1">
      <c r="C3" s="84"/>
      <c r="D3" s="84"/>
      <c r="E3" s="79" t="s">
        <v>14</v>
      </c>
      <c r="F3" s="525"/>
      <c r="G3" s="526"/>
      <c r="H3" s="526"/>
      <c r="I3" s="526"/>
      <c r="J3" s="526"/>
      <c r="K3" s="527"/>
      <c r="L3" s="87"/>
      <c r="M3" s="84"/>
      <c r="N3" s="84"/>
    </row>
    <row r="4" spans="3:14" ht="12">
      <c r="C4" s="84"/>
      <c r="D4" s="84"/>
      <c r="E4" s="62"/>
      <c r="F4" s="84"/>
      <c r="G4" s="84"/>
      <c r="H4" s="84"/>
      <c r="I4" s="84"/>
      <c r="J4" s="84"/>
      <c r="K4" s="84"/>
      <c r="L4" s="72"/>
      <c r="M4" s="84"/>
      <c r="N4" s="84"/>
    </row>
    <row r="5" spans="3:14" ht="42" customHeight="1" thickBot="1">
      <c r="C5" s="761" t="s">
        <v>90</v>
      </c>
      <c r="D5" s="761"/>
      <c r="E5" s="761"/>
      <c r="F5" s="761"/>
      <c r="G5" s="761"/>
      <c r="H5" s="761"/>
      <c r="I5" s="761"/>
      <c r="J5" s="761"/>
      <c r="K5" s="761"/>
      <c r="L5" s="761"/>
      <c r="M5" s="84"/>
      <c r="N5" s="84"/>
    </row>
    <row r="6" spans="2:14" ht="18" customHeight="1" thickBot="1">
      <c r="B6" s="739" t="s">
        <v>91</v>
      </c>
      <c r="C6" s="88" t="s">
        <v>92</v>
      </c>
      <c r="D6" s="745"/>
      <c r="E6" s="746"/>
      <c r="F6" s="746"/>
      <c r="G6" s="746"/>
      <c r="H6" s="746"/>
      <c r="I6" s="746"/>
      <c r="J6" s="746"/>
      <c r="K6" s="746"/>
      <c r="L6" s="747"/>
      <c r="M6" s="84"/>
      <c r="N6" s="84"/>
    </row>
    <row r="7" spans="2:14" ht="18" customHeight="1" thickBot="1">
      <c r="B7" s="740"/>
      <c r="C7" s="89" t="s">
        <v>93</v>
      </c>
      <c r="D7" s="745"/>
      <c r="E7" s="746"/>
      <c r="F7" s="746"/>
      <c r="G7" s="746"/>
      <c r="H7" s="746"/>
      <c r="I7" s="746"/>
      <c r="J7" s="746"/>
      <c r="K7" s="746"/>
      <c r="L7" s="747"/>
      <c r="M7" s="84"/>
      <c r="N7" s="84"/>
    </row>
    <row r="8" spans="2:14" ht="18" customHeight="1" thickBot="1">
      <c r="B8" s="740"/>
      <c r="C8" s="89" t="s">
        <v>94</v>
      </c>
      <c r="D8" s="745"/>
      <c r="E8" s="746"/>
      <c r="F8" s="746"/>
      <c r="G8" s="746"/>
      <c r="H8" s="746"/>
      <c r="I8" s="746"/>
      <c r="J8" s="746"/>
      <c r="K8" s="746"/>
      <c r="L8" s="747"/>
      <c r="M8" s="84"/>
      <c r="N8" s="84"/>
    </row>
    <row r="9" spans="2:14" ht="12.75" thickBot="1">
      <c r="B9" s="740"/>
      <c r="C9" s="742" t="s">
        <v>95</v>
      </c>
      <c r="D9" s="90" t="s">
        <v>96</v>
      </c>
      <c r="E9" s="76"/>
      <c r="F9" s="76"/>
      <c r="G9" s="76"/>
      <c r="H9" s="76"/>
      <c r="I9" s="76"/>
      <c r="J9" s="76"/>
      <c r="K9" s="76"/>
      <c r="L9" s="77"/>
      <c r="M9" s="84"/>
      <c r="N9" s="84"/>
    </row>
    <row r="10" spans="2:14" ht="18" customHeight="1" thickBot="1">
      <c r="B10" s="740"/>
      <c r="C10" s="743"/>
      <c r="D10" s="745"/>
      <c r="E10" s="746"/>
      <c r="F10" s="746"/>
      <c r="G10" s="746"/>
      <c r="H10" s="746"/>
      <c r="I10" s="746"/>
      <c r="J10" s="746"/>
      <c r="K10" s="746"/>
      <c r="L10" s="747"/>
      <c r="M10" s="84"/>
      <c r="N10" s="84"/>
    </row>
    <row r="11" spans="2:14" ht="12.75" thickBot="1">
      <c r="B11" s="740"/>
      <c r="C11" s="743"/>
      <c r="D11" s="91" t="s">
        <v>97</v>
      </c>
      <c r="E11" s="92"/>
      <c r="F11" s="92"/>
      <c r="G11" s="92"/>
      <c r="H11" s="92"/>
      <c r="I11" s="92"/>
      <c r="J11" s="92"/>
      <c r="K11" s="92"/>
      <c r="L11" s="93"/>
      <c r="M11" s="84"/>
      <c r="N11" s="84"/>
    </row>
    <row r="12" spans="2:14" ht="18" customHeight="1" thickBot="1">
      <c r="B12" s="740"/>
      <c r="C12" s="743"/>
      <c r="D12" s="762"/>
      <c r="E12" s="763"/>
      <c r="F12" s="763"/>
      <c r="G12" s="763"/>
      <c r="H12" s="763"/>
      <c r="I12" s="763"/>
      <c r="J12" s="763"/>
      <c r="K12" s="763"/>
      <c r="L12" s="764"/>
      <c r="M12" s="84"/>
      <c r="N12" s="84"/>
    </row>
    <row r="13" spans="2:14" ht="12.75" thickBot="1">
      <c r="B13" s="740"/>
      <c r="C13" s="743"/>
      <c r="D13" s="94" t="s">
        <v>98</v>
      </c>
      <c r="E13" s="55"/>
      <c r="F13" s="55"/>
      <c r="G13" s="55"/>
      <c r="H13" s="55"/>
      <c r="I13" s="55"/>
      <c r="J13" s="55"/>
      <c r="K13" s="55"/>
      <c r="L13" s="95"/>
      <c r="M13" s="84"/>
      <c r="N13" s="84"/>
    </row>
    <row r="14" spans="2:14" ht="18" customHeight="1" thickBot="1">
      <c r="B14" s="740"/>
      <c r="C14" s="744"/>
      <c r="D14" s="762"/>
      <c r="E14" s="763"/>
      <c r="F14" s="763"/>
      <c r="G14" s="763"/>
      <c r="H14" s="763"/>
      <c r="I14" s="763"/>
      <c r="J14" s="763"/>
      <c r="K14" s="763"/>
      <c r="L14" s="764"/>
      <c r="M14" s="84"/>
      <c r="N14" s="84"/>
    </row>
    <row r="15" spans="2:14" ht="36" customHeight="1">
      <c r="B15" s="740"/>
      <c r="C15" s="757" t="s">
        <v>99</v>
      </c>
      <c r="D15" s="748"/>
      <c r="E15" s="749"/>
      <c r="F15" s="749"/>
      <c r="G15" s="749"/>
      <c r="H15" s="749"/>
      <c r="I15" s="749"/>
      <c r="J15" s="749"/>
      <c r="K15" s="749"/>
      <c r="L15" s="750"/>
      <c r="M15" s="84"/>
      <c r="N15" s="84"/>
    </row>
    <row r="16" spans="2:14" ht="36" customHeight="1">
      <c r="B16" s="740"/>
      <c r="C16" s="758"/>
      <c r="D16" s="751"/>
      <c r="E16" s="752"/>
      <c r="F16" s="752"/>
      <c r="G16" s="752"/>
      <c r="H16" s="752"/>
      <c r="I16" s="752"/>
      <c r="J16" s="752"/>
      <c r="K16" s="752"/>
      <c r="L16" s="753"/>
      <c r="M16" s="84"/>
      <c r="N16" s="84"/>
    </row>
    <row r="17" spans="2:14" ht="36" customHeight="1" thickBot="1">
      <c r="B17" s="740"/>
      <c r="C17" s="759"/>
      <c r="D17" s="754"/>
      <c r="E17" s="755"/>
      <c r="F17" s="755"/>
      <c r="G17" s="755"/>
      <c r="H17" s="755"/>
      <c r="I17" s="755"/>
      <c r="J17" s="755"/>
      <c r="K17" s="755"/>
      <c r="L17" s="756"/>
      <c r="M17" s="84"/>
      <c r="N17" s="84"/>
    </row>
    <row r="18" spans="2:12" ht="18" customHeight="1" thickBot="1">
      <c r="B18" s="741"/>
      <c r="C18" s="736" t="s">
        <v>100</v>
      </c>
      <c r="D18" s="737"/>
      <c r="E18" s="737"/>
      <c r="F18" s="737"/>
      <c r="G18" s="737"/>
      <c r="H18" s="737"/>
      <c r="I18" s="737"/>
      <c r="J18" s="737"/>
      <c r="K18" s="737"/>
      <c r="L18" s="738"/>
    </row>
    <row r="19" spans="2:12" ht="18" customHeight="1" thickBot="1"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</row>
    <row r="20" spans="2:12" ht="18" customHeight="1" thickBot="1">
      <c r="B20" s="739" t="s">
        <v>101</v>
      </c>
      <c r="C20" s="88" t="s">
        <v>92</v>
      </c>
      <c r="D20" s="745"/>
      <c r="E20" s="746"/>
      <c r="F20" s="746"/>
      <c r="G20" s="746"/>
      <c r="H20" s="746"/>
      <c r="I20" s="746"/>
      <c r="J20" s="746"/>
      <c r="K20" s="746"/>
      <c r="L20" s="747"/>
    </row>
    <row r="21" spans="2:12" ht="18" customHeight="1" thickBot="1">
      <c r="B21" s="740"/>
      <c r="C21" s="89" t="s">
        <v>93</v>
      </c>
      <c r="D21" s="745"/>
      <c r="E21" s="746"/>
      <c r="F21" s="746"/>
      <c r="G21" s="746"/>
      <c r="H21" s="746"/>
      <c r="I21" s="746"/>
      <c r="J21" s="746"/>
      <c r="K21" s="746"/>
      <c r="L21" s="747"/>
    </row>
    <row r="22" spans="2:12" ht="18" customHeight="1" thickBot="1">
      <c r="B22" s="740"/>
      <c r="C22" s="89" t="s">
        <v>94</v>
      </c>
      <c r="D22" s="745"/>
      <c r="E22" s="746"/>
      <c r="F22" s="746"/>
      <c r="G22" s="746"/>
      <c r="H22" s="746"/>
      <c r="I22" s="746"/>
      <c r="J22" s="746"/>
      <c r="K22" s="746"/>
      <c r="L22" s="747"/>
    </row>
    <row r="23" spans="2:12" ht="12.75" customHeight="1" thickBot="1">
      <c r="B23" s="740"/>
      <c r="C23" s="742" t="s">
        <v>95</v>
      </c>
      <c r="D23" s="90" t="s">
        <v>96</v>
      </c>
      <c r="E23" s="76"/>
      <c r="F23" s="76"/>
      <c r="G23" s="76"/>
      <c r="H23" s="76"/>
      <c r="I23" s="76"/>
      <c r="J23" s="76"/>
      <c r="K23" s="76"/>
      <c r="L23" s="77"/>
    </row>
    <row r="24" spans="2:12" ht="18" customHeight="1" thickBot="1">
      <c r="B24" s="740"/>
      <c r="C24" s="743"/>
      <c r="D24" s="745"/>
      <c r="E24" s="746"/>
      <c r="F24" s="746"/>
      <c r="G24" s="746"/>
      <c r="H24" s="746"/>
      <c r="I24" s="746"/>
      <c r="J24" s="746"/>
      <c r="K24" s="746"/>
      <c r="L24" s="747"/>
    </row>
    <row r="25" spans="2:12" ht="12.75" customHeight="1" thickBot="1">
      <c r="B25" s="740"/>
      <c r="C25" s="743"/>
      <c r="D25" s="91" t="s">
        <v>97</v>
      </c>
      <c r="E25" s="92"/>
      <c r="F25" s="92"/>
      <c r="G25" s="92"/>
      <c r="H25" s="92"/>
      <c r="I25" s="92"/>
      <c r="J25" s="92"/>
      <c r="K25" s="92"/>
      <c r="L25" s="93"/>
    </row>
    <row r="26" spans="2:12" ht="18" customHeight="1" thickBot="1">
      <c r="B26" s="740"/>
      <c r="C26" s="743"/>
      <c r="D26" s="762"/>
      <c r="E26" s="763"/>
      <c r="F26" s="763"/>
      <c r="G26" s="763"/>
      <c r="H26" s="763"/>
      <c r="I26" s="763"/>
      <c r="J26" s="763"/>
      <c r="K26" s="763"/>
      <c r="L26" s="764"/>
    </row>
    <row r="27" spans="2:12" ht="12.75" customHeight="1" thickBot="1">
      <c r="B27" s="740"/>
      <c r="C27" s="743"/>
      <c r="D27" s="94" t="s">
        <v>98</v>
      </c>
      <c r="E27" s="55"/>
      <c r="F27" s="55"/>
      <c r="G27" s="55"/>
      <c r="H27" s="55"/>
      <c r="I27" s="55"/>
      <c r="J27" s="55"/>
      <c r="K27" s="55"/>
      <c r="L27" s="95"/>
    </row>
    <row r="28" spans="2:12" ht="18" customHeight="1" thickBot="1">
      <c r="B28" s="740"/>
      <c r="C28" s="744"/>
      <c r="D28" s="762"/>
      <c r="E28" s="763"/>
      <c r="F28" s="763"/>
      <c r="G28" s="763"/>
      <c r="H28" s="763"/>
      <c r="I28" s="763"/>
      <c r="J28" s="763"/>
      <c r="K28" s="763"/>
      <c r="L28" s="764"/>
    </row>
    <row r="29" spans="2:12" ht="36" customHeight="1">
      <c r="B29" s="740"/>
      <c r="C29" s="757" t="s">
        <v>99</v>
      </c>
      <c r="D29" s="748"/>
      <c r="E29" s="749"/>
      <c r="F29" s="749"/>
      <c r="G29" s="749"/>
      <c r="H29" s="749"/>
      <c r="I29" s="749"/>
      <c r="J29" s="749"/>
      <c r="K29" s="749"/>
      <c r="L29" s="750"/>
    </row>
    <row r="30" spans="2:12" ht="36" customHeight="1">
      <c r="B30" s="740"/>
      <c r="C30" s="758"/>
      <c r="D30" s="751"/>
      <c r="E30" s="752"/>
      <c r="F30" s="752"/>
      <c r="G30" s="752"/>
      <c r="H30" s="752"/>
      <c r="I30" s="752"/>
      <c r="J30" s="752"/>
      <c r="K30" s="752"/>
      <c r="L30" s="753"/>
    </row>
    <row r="31" spans="2:12" ht="36" customHeight="1" thickBot="1">
      <c r="B31" s="740"/>
      <c r="C31" s="759"/>
      <c r="D31" s="754"/>
      <c r="E31" s="755"/>
      <c r="F31" s="755"/>
      <c r="G31" s="755"/>
      <c r="H31" s="755"/>
      <c r="I31" s="755"/>
      <c r="J31" s="755"/>
      <c r="K31" s="755"/>
      <c r="L31" s="756"/>
    </row>
    <row r="32" spans="2:12" ht="30" customHeight="1" thickBot="1">
      <c r="B32" s="741"/>
      <c r="C32" s="736" t="s">
        <v>100</v>
      </c>
      <c r="D32" s="737"/>
      <c r="E32" s="737"/>
      <c r="F32" s="737"/>
      <c r="G32" s="737"/>
      <c r="H32" s="737"/>
      <c r="I32" s="737"/>
      <c r="J32" s="737"/>
      <c r="K32" s="737"/>
      <c r="L32" s="738"/>
    </row>
    <row r="33" spans="2:12" ht="6" customHeight="1">
      <c r="B33" s="99"/>
      <c r="C33" s="100"/>
      <c r="D33" s="54"/>
      <c r="E33" s="54"/>
      <c r="F33" s="54"/>
      <c r="G33" s="54"/>
      <c r="H33" s="54"/>
      <c r="I33" s="54"/>
      <c r="J33" s="54"/>
      <c r="K33" s="54"/>
      <c r="L33" s="54"/>
    </row>
    <row r="34" spans="2:12" ht="16.5" customHeight="1">
      <c r="B34" s="733" t="s">
        <v>255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</row>
    <row r="35" spans="2:12" ht="14.25" customHeight="1">
      <c r="B35" s="733" t="s">
        <v>192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</row>
    <row r="36" spans="2:12" ht="29.25" customHeight="1">
      <c r="B36" s="735" t="s">
        <v>193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</row>
    <row r="37" spans="2:12" ht="12"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</row>
    <row r="38" spans="2:12" ht="12">
      <c r="B38" s="734"/>
      <c r="C38" s="733"/>
      <c r="D38" s="733"/>
      <c r="E38" s="733"/>
      <c r="F38" s="733"/>
      <c r="G38" s="733"/>
      <c r="H38" s="733"/>
      <c r="I38" s="733"/>
      <c r="J38" s="733"/>
      <c r="K38" s="733"/>
      <c r="L38" s="733"/>
    </row>
    <row r="39" spans="2:12" ht="12"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</row>
    <row r="40" spans="2:12" ht="12"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</row>
  </sheetData>
  <sheetProtection password="CC67" sheet="1"/>
  <mergeCells count="32">
    <mergeCell ref="B2:C2"/>
    <mergeCell ref="C5:L5"/>
    <mergeCell ref="D8:L8"/>
    <mergeCell ref="C9:C14"/>
    <mergeCell ref="D26:L26"/>
    <mergeCell ref="D28:L28"/>
    <mergeCell ref="D10:L10"/>
    <mergeCell ref="D12:L12"/>
    <mergeCell ref="D14:L14"/>
    <mergeCell ref="C15:C17"/>
    <mergeCell ref="D29:L31"/>
    <mergeCell ref="C32:L32"/>
    <mergeCell ref="B34:L34"/>
    <mergeCell ref="D21:L21"/>
    <mergeCell ref="D22:L22"/>
    <mergeCell ref="C29:C31"/>
    <mergeCell ref="D20:L20"/>
    <mergeCell ref="B6:B18"/>
    <mergeCell ref="D6:L6"/>
    <mergeCell ref="D7:L7"/>
    <mergeCell ref="D15:L17"/>
    <mergeCell ref="F3:K3"/>
    <mergeCell ref="B37:L37"/>
    <mergeCell ref="B38:L38"/>
    <mergeCell ref="B39:L39"/>
    <mergeCell ref="B40:L40"/>
    <mergeCell ref="C18:L18"/>
    <mergeCell ref="B20:B32"/>
    <mergeCell ref="C23:C28"/>
    <mergeCell ref="D24:L24"/>
    <mergeCell ref="B35:L35"/>
    <mergeCell ref="B36:L36"/>
  </mergeCells>
  <printOptions/>
  <pageMargins left="0.5905511811023623" right="0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"/>
  <sheetViews>
    <sheetView showGridLines="0" zoomScaleSheetLayoutView="50" zoomScalePageLayoutView="0" workbookViewId="0" topLeftCell="A1">
      <selection activeCell="O16" sqref="O15:O16"/>
    </sheetView>
  </sheetViews>
  <sheetFormatPr defaultColWidth="9.00390625" defaultRowHeight="13.5"/>
  <cols>
    <col min="1" max="1" width="3.125" style="106" customWidth="1"/>
    <col min="2" max="2" width="20.625" style="106" customWidth="1"/>
    <col min="3" max="4" width="15.625" style="106" customWidth="1"/>
    <col min="5" max="5" width="10.625" style="124" customWidth="1"/>
    <col min="6" max="11" width="2.875" style="106" customWidth="1"/>
    <col min="12" max="12" width="4.625" style="106" customWidth="1"/>
    <col min="13" max="13" width="5.625" style="106" customWidth="1"/>
    <col min="14" max="21" width="9.125" style="106" customWidth="1"/>
    <col min="22" max="16384" width="9.00390625" style="106" customWidth="1"/>
  </cols>
  <sheetData>
    <row r="1" spans="1:14" ht="12.75" thickBot="1">
      <c r="A1" s="770" t="s">
        <v>219</v>
      </c>
      <c r="B1" s="770"/>
      <c r="C1" s="103"/>
      <c r="D1" s="103"/>
      <c r="E1" s="104"/>
      <c r="F1" s="103"/>
      <c r="G1" s="103"/>
      <c r="H1" s="103"/>
      <c r="I1" s="103"/>
      <c r="J1" s="103"/>
      <c r="K1" s="103"/>
      <c r="L1" s="105"/>
      <c r="M1" s="103"/>
      <c r="N1" s="103"/>
    </row>
    <row r="2" spans="2:14" ht="15" thickBot="1">
      <c r="B2" s="103"/>
      <c r="C2" s="103"/>
      <c r="D2" s="103"/>
      <c r="E2" s="107" t="s">
        <v>14</v>
      </c>
      <c r="F2" s="771"/>
      <c r="G2" s="772"/>
      <c r="H2" s="772"/>
      <c r="I2" s="772"/>
      <c r="J2" s="772"/>
      <c r="K2" s="773"/>
      <c r="L2" s="108"/>
      <c r="M2" s="103"/>
      <c r="N2" s="103"/>
    </row>
    <row r="3" spans="2:14" ht="42" customHeight="1" thickBot="1">
      <c r="B3" s="774" t="s">
        <v>103</v>
      </c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103"/>
      <c r="N3" s="103"/>
    </row>
    <row r="4" spans="1:14" ht="18" customHeight="1" thickBot="1">
      <c r="A4" s="779" t="s">
        <v>252</v>
      </c>
      <c r="B4" s="780"/>
      <c r="C4" s="109" t="s">
        <v>85</v>
      </c>
      <c r="D4" s="789"/>
      <c r="E4" s="790"/>
      <c r="F4" s="791"/>
      <c r="G4" s="791"/>
      <c r="H4" s="791"/>
      <c r="I4" s="791"/>
      <c r="J4" s="791"/>
      <c r="K4" s="791"/>
      <c r="L4" s="792"/>
      <c r="M4" s="103"/>
      <c r="N4" s="103"/>
    </row>
    <row r="5" spans="1:14" ht="34.5" customHeight="1" thickBot="1">
      <c r="A5" s="781"/>
      <c r="B5" s="782"/>
      <c r="C5" s="110" t="s">
        <v>86</v>
      </c>
      <c r="D5" s="775"/>
      <c r="E5" s="776"/>
      <c r="F5" s="776"/>
      <c r="G5" s="776"/>
      <c r="H5" s="776"/>
      <c r="I5" s="776"/>
      <c r="J5" s="776"/>
      <c r="K5" s="776"/>
      <c r="L5" s="793"/>
      <c r="M5" s="103"/>
      <c r="N5" s="103"/>
    </row>
    <row r="6" spans="1:14" ht="34.5" customHeight="1" thickBot="1">
      <c r="A6" s="783"/>
      <c r="B6" s="784"/>
      <c r="C6" s="110" t="s">
        <v>114</v>
      </c>
      <c r="D6" s="767"/>
      <c r="E6" s="768"/>
      <c r="F6" s="768"/>
      <c r="G6" s="768"/>
      <c r="H6" s="768"/>
      <c r="I6" s="769"/>
      <c r="J6" s="111" t="s">
        <v>115</v>
      </c>
      <c r="K6" s="112"/>
      <c r="L6" s="113"/>
      <c r="M6" s="103"/>
      <c r="N6" s="103"/>
    </row>
    <row r="7" spans="1:14" ht="18" customHeight="1" thickBot="1">
      <c r="A7" s="783"/>
      <c r="B7" s="784"/>
      <c r="C7" s="114" t="s">
        <v>104</v>
      </c>
      <c r="D7" s="787" t="s">
        <v>105</v>
      </c>
      <c r="E7" s="788"/>
      <c r="F7" s="788"/>
      <c r="G7" s="788"/>
      <c r="H7" s="788"/>
      <c r="I7" s="788"/>
      <c r="J7" s="788"/>
      <c r="K7" s="788"/>
      <c r="L7" s="788"/>
      <c r="M7" s="103"/>
      <c r="N7" s="103"/>
    </row>
    <row r="8" spans="1:14" ht="34.5" customHeight="1" thickBot="1">
      <c r="A8" s="783"/>
      <c r="B8" s="784"/>
      <c r="C8" s="110" t="s">
        <v>87</v>
      </c>
      <c r="D8" s="775"/>
      <c r="E8" s="776"/>
      <c r="F8" s="776"/>
      <c r="G8" s="776"/>
      <c r="H8" s="776"/>
      <c r="I8" s="776"/>
      <c r="J8" s="777"/>
      <c r="K8" s="777"/>
      <c r="L8" s="778"/>
      <c r="M8" s="103"/>
      <c r="N8" s="103"/>
    </row>
    <row r="9" spans="1:14" ht="34.5" customHeight="1" thickBot="1">
      <c r="A9" s="783"/>
      <c r="B9" s="784"/>
      <c r="C9" s="110" t="s">
        <v>116</v>
      </c>
      <c r="D9" s="767"/>
      <c r="E9" s="768"/>
      <c r="F9" s="768"/>
      <c r="G9" s="768"/>
      <c r="H9" s="768"/>
      <c r="I9" s="769"/>
      <c r="J9" s="111" t="s">
        <v>115</v>
      </c>
      <c r="K9" s="112"/>
      <c r="L9" s="113"/>
      <c r="M9" s="103"/>
      <c r="N9" s="103"/>
    </row>
    <row r="10" spans="1:14" ht="18" customHeight="1" thickBot="1">
      <c r="A10" s="783"/>
      <c r="B10" s="784"/>
      <c r="C10" s="114" t="s">
        <v>117</v>
      </c>
      <c r="D10" s="787" t="s">
        <v>105</v>
      </c>
      <c r="E10" s="788"/>
      <c r="F10" s="788"/>
      <c r="G10" s="788"/>
      <c r="H10" s="788"/>
      <c r="I10" s="788"/>
      <c r="J10" s="788"/>
      <c r="K10" s="788"/>
      <c r="L10" s="788"/>
      <c r="M10" s="103"/>
      <c r="N10" s="103"/>
    </row>
    <row r="11" spans="1:14" ht="34.5" customHeight="1" thickBot="1">
      <c r="A11" s="783"/>
      <c r="B11" s="784"/>
      <c r="C11" s="110" t="s">
        <v>118</v>
      </c>
      <c r="D11" s="775"/>
      <c r="E11" s="776"/>
      <c r="F11" s="776"/>
      <c r="G11" s="776"/>
      <c r="H11" s="776"/>
      <c r="I11" s="776"/>
      <c r="J11" s="776"/>
      <c r="K11" s="776"/>
      <c r="L11" s="793"/>
      <c r="M11" s="103"/>
      <c r="N11" s="103"/>
    </row>
    <row r="12" spans="1:14" ht="34.5" customHeight="1" thickBot="1">
      <c r="A12" s="783"/>
      <c r="B12" s="784"/>
      <c r="C12" s="110" t="s">
        <v>119</v>
      </c>
      <c r="D12" s="767"/>
      <c r="E12" s="768"/>
      <c r="F12" s="768"/>
      <c r="G12" s="768"/>
      <c r="H12" s="768"/>
      <c r="I12" s="769"/>
      <c r="J12" s="111" t="s">
        <v>115</v>
      </c>
      <c r="K12" s="112"/>
      <c r="L12" s="113"/>
      <c r="M12" s="103"/>
      <c r="N12" s="103"/>
    </row>
    <row r="13" spans="1:14" ht="18" customHeight="1" thickBot="1">
      <c r="A13" s="783"/>
      <c r="B13" s="784"/>
      <c r="C13" s="114" t="s">
        <v>120</v>
      </c>
      <c r="D13" s="787" t="s">
        <v>105</v>
      </c>
      <c r="E13" s="788"/>
      <c r="F13" s="788"/>
      <c r="G13" s="788"/>
      <c r="H13" s="788"/>
      <c r="I13" s="788"/>
      <c r="J13" s="788"/>
      <c r="K13" s="788"/>
      <c r="L13" s="788"/>
      <c r="M13" s="103"/>
      <c r="N13" s="103"/>
    </row>
    <row r="14" spans="1:14" ht="34.5" customHeight="1" thickBot="1">
      <c r="A14" s="783"/>
      <c r="B14" s="784"/>
      <c r="C14" s="110" t="s">
        <v>121</v>
      </c>
      <c r="D14" s="775"/>
      <c r="E14" s="776"/>
      <c r="F14" s="776"/>
      <c r="G14" s="776"/>
      <c r="H14" s="776"/>
      <c r="I14" s="776"/>
      <c r="J14" s="776"/>
      <c r="K14" s="776"/>
      <c r="L14" s="793"/>
      <c r="M14" s="103"/>
      <c r="N14" s="103"/>
    </row>
    <row r="15" spans="1:14" ht="34.5" customHeight="1" thickBot="1">
      <c r="A15" s="783"/>
      <c r="B15" s="784"/>
      <c r="C15" s="110" t="s">
        <v>122</v>
      </c>
      <c r="D15" s="767"/>
      <c r="E15" s="768"/>
      <c r="F15" s="768"/>
      <c r="G15" s="768"/>
      <c r="H15" s="768"/>
      <c r="I15" s="769"/>
      <c r="J15" s="111" t="s">
        <v>115</v>
      </c>
      <c r="K15" s="112"/>
      <c r="L15" s="113"/>
      <c r="M15" s="103"/>
      <c r="N15" s="103"/>
    </row>
    <row r="16" spans="1:14" ht="18" customHeight="1" thickBot="1">
      <c r="A16" s="783"/>
      <c r="B16" s="784"/>
      <c r="C16" s="114" t="s">
        <v>123</v>
      </c>
      <c r="D16" s="787" t="s">
        <v>105</v>
      </c>
      <c r="E16" s="788"/>
      <c r="F16" s="788"/>
      <c r="G16" s="788"/>
      <c r="H16" s="788"/>
      <c r="I16" s="788"/>
      <c r="J16" s="788"/>
      <c r="K16" s="788"/>
      <c r="L16" s="788"/>
      <c r="M16" s="103"/>
      <c r="N16" s="103"/>
    </row>
    <row r="17" spans="1:14" ht="34.5" customHeight="1" thickBot="1">
      <c r="A17" s="783"/>
      <c r="B17" s="784"/>
      <c r="C17" s="110" t="s">
        <v>124</v>
      </c>
      <c r="D17" s="775"/>
      <c r="E17" s="776"/>
      <c r="F17" s="776"/>
      <c r="G17" s="776"/>
      <c r="H17" s="776"/>
      <c r="I17" s="776"/>
      <c r="J17" s="776"/>
      <c r="K17" s="776"/>
      <c r="L17" s="793"/>
      <c r="M17" s="103"/>
      <c r="N17" s="103"/>
    </row>
    <row r="18" spans="1:14" ht="34.5" customHeight="1" thickBot="1">
      <c r="A18" s="783"/>
      <c r="B18" s="784"/>
      <c r="C18" s="110" t="s">
        <v>125</v>
      </c>
      <c r="D18" s="767"/>
      <c r="E18" s="768"/>
      <c r="F18" s="768"/>
      <c r="G18" s="768"/>
      <c r="H18" s="768"/>
      <c r="I18" s="769"/>
      <c r="J18" s="111" t="s">
        <v>115</v>
      </c>
      <c r="K18" s="112"/>
      <c r="L18" s="113"/>
      <c r="M18" s="103"/>
      <c r="N18" s="103"/>
    </row>
    <row r="19" spans="1:14" ht="18" customHeight="1" thickBot="1">
      <c r="A19" s="783"/>
      <c r="B19" s="784"/>
      <c r="C19" s="114" t="s">
        <v>126</v>
      </c>
      <c r="D19" s="787" t="s">
        <v>105</v>
      </c>
      <c r="E19" s="788"/>
      <c r="F19" s="788"/>
      <c r="G19" s="788"/>
      <c r="H19" s="788"/>
      <c r="I19" s="788"/>
      <c r="J19" s="788"/>
      <c r="K19" s="788"/>
      <c r="L19" s="788"/>
      <c r="M19" s="103"/>
      <c r="N19" s="103"/>
    </row>
    <row r="20" spans="1:14" ht="34.5" customHeight="1" thickBot="1">
      <c r="A20" s="783"/>
      <c r="B20" s="784"/>
      <c r="C20" s="110" t="s">
        <v>127</v>
      </c>
      <c r="D20" s="775"/>
      <c r="E20" s="776"/>
      <c r="F20" s="776"/>
      <c r="G20" s="776"/>
      <c r="H20" s="776"/>
      <c r="I20" s="776"/>
      <c r="J20" s="776"/>
      <c r="K20" s="776"/>
      <c r="L20" s="793"/>
      <c r="M20" s="103"/>
      <c r="N20" s="103"/>
    </row>
    <row r="21" spans="1:12" ht="34.5" customHeight="1" thickBot="1">
      <c r="A21" s="783"/>
      <c r="B21" s="784"/>
      <c r="C21" s="110" t="s">
        <v>128</v>
      </c>
      <c r="D21" s="767"/>
      <c r="E21" s="768"/>
      <c r="F21" s="768"/>
      <c r="G21" s="768"/>
      <c r="H21" s="768"/>
      <c r="I21" s="769"/>
      <c r="J21" s="111" t="s">
        <v>115</v>
      </c>
      <c r="K21" s="112"/>
      <c r="L21" s="113"/>
    </row>
    <row r="22" spans="1:12" ht="18" customHeight="1">
      <c r="A22" s="785"/>
      <c r="B22" s="786"/>
      <c r="C22" s="114" t="s">
        <v>129</v>
      </c>
      <c r="D22" s="765" t="s">
        <v>105</v>
      </c>
      <c r="E22" s="766"/>
      <c r="F22" s="766"/>
      <c r="G22" s="766"/>
      <c r="H22" s="766"/>
      <c r="I22" s="766"/>
      <c r="J22" s="766"/>
      <c r="K22" s="766"/>
      <c r="L22" s="766"/>
    </row>
    <row r="23" spans="1:12" ht="12.75" thickBo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7" s="120" customFormat="1" ht="11.25" thickBot="1">
      <c r="A24" s="118" t="s">
        <v>69</v>
      </c>
      <c r="B24" s="119"/>
      <c r="C24" s="120" t="s">
        <v>70</v>
      </c>
      <c r="G24" s="121"/>
    </row>
    <row r="25" spans="1:7" s="120" customFormat="1" ht="11.25" thickBot="1">
      <c r="A25" s="118"/>
      <c r="B25" s="122"/>
      <c r="C25" s="120" t="s">
        <v>71</v>
      </c>
      <c r="G25" s="121"/>
    </row>
    <row r="26" spans="1:2" s="120" customFormat="1" ht="10.5">
      <c r="A26" s="123" t="s">
        <v>72</v>
      </c>
      <c r="B26" s="120" t="s">
        <v>73</v>
      </c>
    </row>
    <row r="27" spans="1:2" s="120" customFormat="1" ht="10.5">
      <c r="A27" s="123" t="s">
        <v>106</v>
      </c>
      <c r="B27" s="120" t="s">
        <v>130</v>
      </c>
    </row>
    <row r="28" s="120" customFormat="1" ht="10.5">
      <c r="A28" s="123"/>
    </row>
    <row r="29" spans="1:12" ht="12">
      <c r="A29" s="115"/>
      <c r="B29" s="116"/>
      <c r="C29" s="116"/>
      <c r="D29" s="117"/>
      <c r="E29" s="117"/>
      <c r="F29" s="117"/>
      <c r="G29" s="117"/>
      <c r="H29" s="117"/>
      <c r="I29" s="117"/>
      <c r="J29" s="117"/>
      <c r="K29" s="117"/>
      <c r="L29" s="117"/>
    </row>
  </sheetData>
  <sheetProtection password="CC67" sheet="1"/>
  <mergeCells count="24">
    <mergeCell ref="D15:I15"/>
    <mergeCell ref="D10:L10"/>
    <mergeCell ref="D20:L20"/>
    <mergeCell ref="D19:L19"/>
    <mergeCell ref="F4:L4"/>
    <mergeCell ref="D5:L5"/>
    <mergeCell ref="D11:L11"/>
    <mergeCell ref="D14:L14"/>
    <mergeCell ref="D17:L17"/>
    <mergeCell ref="D13:L13"/>
    <mergeCell ref="D16:L16"/>
    <mergeCell ref="D6:I6"/>
    <mergeCell ref="D9:I9"/>
    <mergeCell ref="D12:I12"/>
    <mergeCell ref="D22:L22"/>
    <mergeCell ref="D18:I18"/>
    <mergeCell ref="D21:I21"/>
    <mergeCell ref="A1:B1"/>
    <mergeCell ref="F2:K2"/>
    <mergeCell ref="B3:L3"/>
    <mergeCell ref="D8:L8"/>
    <mergeCell ref="A4:B22"/>
    <mergeCell ref="D7:L7"/>
    <mergeCell ref="D4:E4"/>
  </mergeCells>
  <dataValidations count="2">
    <dataValidation type="list" showInputMessage="1" showErrorMessage="1" sqref="D4">
      <formula1>"6件以上の従事実績あり,4～5件の従事実績あり,2～3件の従事実績あり,従事実績あり,なし"</formula1>
    </dataValidation>
    <dataValidation showInputMessage="1" showErrorMessage="1" sqref="F4"/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2015-06-29T06:47:53Z</cp:lastPrinted>
  <dcterms:created xsi:type="dcterms:W3CDTF">2012-03-26T10:07:49Z</dcterms:created>
  <dcterms:modified xsi:type="dcterms:W3CDTF">2016-06-15T01:22:14Z</dcterms:modified>
  <cp:category/>
  <cp:version/>
  <cp:contentType/>
  <cp:contentStatus/>
</cp:coreProperties>
</file>